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https://liveumb-my.sharepoint.com/personal/inst_research_umb_edu/Documents/I Drive/IRFS/_Facts/Compendium Statistical Portrait/Compendium Fall 2024/Retention and Graduation/"/>
    </mc:Choice>
  </mc:AlternateContent>
  <xr:revisionPtr revIDLastSave="110" documentId="11_EEAB84BD32DAB41AB74E3F951526809535A43AA8" xr6:coauthVersionLast="47" xr6:coauthVersionMax="47" xr10:uidLastSave="{20FD9322-5FF3-4BF2-9830-2BCF948E1ACD}"/>
  <bookViews>
    <workbookView xWindow="-120" yWindow="-120" windowWidth="29040" windowHeight="15840" xr2:uid="{00000000-000D-0000-FFFF-FFFF00000000}"/>
  </bookViews>
  <sheets>
    <sheet name="TABLE 35" sheetId="1" r:id="rId1"/>
  </sheets>
  <definedNames>
    <definedName name="_AY9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5" i="1" l="1"/>
  <c r="Q35" i="1"/>
  <c r="R35" i="1"/>
  <c r="O35" i="1"/>
  <c r="Q33" i="1"/>
  <c r="R33" i="1"/>
  <c r="S33" i="1"/>
  <c r="P27" i="1"/>
  <c r="Q27" i="1"/>
  <c r="R27" i="1"/>
  <c r="S27" i="1"/>
  <c r="O13" i="1"/>
  <c r="S13" i="1"/>
  <c r="S35" i="1" s="1"/>
  <c r="S23" i="1"/>
  <c r="P13" i="1"/>
  <c r="Q13" i="1"/>
  <c r="R13" i="1"/>
  <c r="R23" i="1" l="1"/>
  <c r="Q23" i="1"/>
  <c r="M13" i="1"/>
  <c r="N13" i="1"/>
  <c r="P33" i="1"/>
  <c r="P23" i="1"/>
  <c r="O33" i="1"/>
  <c r="N33" i="1"/>
  <c r="M33" i="1"/>
  <c r="L33" i="1"/>
  <c r="O27" i="1"/>
  <c r="O23" i="1"/>
  <c r="N27" i="1"/>
  <c r="N23" i="1"/>
  <c r="E13" i="1"/>
  <c r="F13" i="1"/>
  <c r="G13" i="1"/>
  <c r="H13" i="1"/>
  <c r="I13" i="1"/>
  <c r="J13" i="1"/>
  <c r="K13" i="1"/>
  <c r="L13" i="1"/>
  <c r="B23" i="1"/>
  <c r="C23" i="1"/>
  <c r="D23" i="1"/>
  <c r="E23" i="1"/>
  <c r="F23" i="1"/>
  <c r="G23" i="1"/>
  <c r="H23" i="1"/>
  <c r="I23" i="1"/>
  <c r="J23" i="1"/>
  <c r="K23" i="1"/>
  <c r="L23" i="1"/>
  <c r="M23" i="1"/>
  <c r="B27" i="1"/>
  <c r="C27" i="1"/>
  <c r="D27" i="1"/>
  <c r="E27" i="1"/>
  <c r="F27" i="1"/>
  <c r="G27" i="1"/>
  <c r="H27" i="1"/>
  <c r="I27" i="1"/>
  <c r="J27" i="1"/>
  <c r="K27" i="1"/>
  <c r="L27" i="1"/>
  <c r="M27" i="1"/>
  <c r="B8" i="1"/>
  <c r="B13" i="1" s="1"/>
  <c r="C8" i="1"/>
  <c r="D8" i="1"/>
  <c r="L35" i="1" l="1"/>
  <c r="D13" i="1"/>
  <c r="D35" i="1" s="1"/>
  <c r="C13" i="1"/>
  <c r="C35" i="1" s="1"/>
  <c r="N35" i="1"/>
  <c r="M35" i="1"/>
  <c r="E35" i="1"/>
  <c r="I35" i="1"/>
  <c r="H35" i="1"/>
  <c r="G35" i="1"/>
  <c r="F35" i="1"/>
  <c r="B35" i="1"/>
  <c r="K35" i="1"/>
  <c r="J35" i="1"/>
</calcChain>
</file>

<file path=xl/sharedStrings.xml><?xml version="1.0" encoding="utf-8"?>
<sst xmlns="http://schemas.openxmlformats.org/spreadsheetml/2006/main" count="29" uniqueCount="28">
  <si>
    <t>College of Liberal Arts</t>
  </si>
  <si>
    <t>Alcohol/Substance Abuse</t>
  </si>
  <si>
    <t>Communication Studies</t>
  </si>
  <si>
    <t>International Relations</t>
  </si>
  <si>
    <t>Labor Studies</t>
  </si>
  <si>
    <t>Translation (Spanish)</t>
  </si>
  <si>
    <t>Total CLA Certificates</t>
  </si>
  <si>
    <t>College of Science &amp; Mathematics</t>
  </si>
  <si>
    <t>-</t>
  </si>
  <si>
    <t>Computer Science</t>
  </si>
  <si>
    <t>Environmental Biology</t>
  </si>
  <si>
    <t>Geographic Info. Technology</t>
  </si>
  <si>
    <t>Hydrogeology</t>
  </si>
  <si>
    <t>Pre-Med</t>
  </si>
  <si>
    <t>Total CSM Certificates</t>
  </si>
  <si>
    <t>College of Management</t>
  </si>
  <si>
    <t>Information Technology</t>
  </si>
  <si>
    <t>Total CM Certificates</t>
  </si>
  <si>
    <t xml:space="preserve">Gerontology </t>
  </si>
  <si>
    <t xml:space="preserve">Gerontology Social Policy </t>
  </si>
  <si>
    <t xml:space="preserve">School for the Environment </t>
  </si>
  <si>
    <t xml:space="preserve">Environmental Biology </t>
  </si>
  <si>
    <t>Geographic Information Technology</t>
  </si>
  <si>
    <t>Total SFE Certificates</t>
  </si>
  <si>
    <t>TOTAL UNDERGRADUATE</t>
  </si>
  <si>
    <t>Sustainable Marine Aquaculture</t>
  </si>
  <si>
    <t xml:space="preserve">Quantum Information </t>
  </si>
  <si>
    <t>Undergraduate Certificates Awarded - Fall 2020 - Fall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</si>
</sst>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$&quot;#,##0_);\(&quot;$&quot;#,##0\)"/>
    <numFmt numFmtId="164" formatCode="mmmm\ d\,\ yyyy"/>
  </numFmts>
  <fonts count="24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8"/>
      <name val="Arial"/>
      <family val="2"/>
    </font>
    <font>
      <b/>
      <sz val="12"/>
      <name val="Arial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8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7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3" fontId="1" fillId="0" borderId="0" applyFill="0" applyBorder="0" applyAlignment="0" applyProtection="0"/>
    <xf numFmtId="5" fontId="1" fillId="0" borderId="0" applyFill="0" applyBorder="0" applyAlignment="0" applyProtection="0"/>
    <xf numFmtId="164" fontId="1" fillId="0" borderId="0" applyFill="0" applyBorder="0" applyAlignment="0" applyProtection="0"/>
    <xf numFmtId="0" fontId="7" fillId="0" borderId="0" applyNumberFormat="0" applyFill="0" applyBorder="0" applyAlignment="0" applyProtection="0"/>
    <xf numFmtId="2" fontId="1" fillId="0" borderId="0" applyFill="0" applyBorder="0" applyAlignment="0" applyProtection="0"/>
    <xf numFmtId="0" fontId="8" fillId="4" borderId="0" applyNumberFormat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3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4" applyNumberFormat="0" applyFill="0" applyAlignment="0" applyProtection="0"/>
    <xf numFmtId="0" fontId="14" fillId="22" borderId="0" applyNumberFormat="0" applyBorder="0" applyAlignment="0" applyProtection="0"/>
    <xf numFmtId="0" fontId="1" fillId="0" borderId="0" applyNumberFormat="0" applyFill="0" applyBorder="0" applyAlignment="0" applyProtection="0"/>
    <xf numFmtId="0" fontId="1" fillId="23" borderId="5" applyNumberFormat="0" applyFont="0" applyAlignment="0" applyProtection="0"/>
    <xf numFmtId="0" fontId="15" fillId="20" borderId="6" applyNumberFormat="0" applyAlignment="0" applyProtection="0"/>
    <xf numFmtId="0" fontId="16" fillId="0" borderId="0" applyNumberFormat="0" applyFill="0" applyBorder="0" applyAlignment="0" applyProtection="0"/>
    <xf numFmtId="0" fontId="1" fillId="0" borderId="7" applyNumberFormat="0" applyFill="0" applyAlignment="0" applyProtection="0"/>
    <xf numFmtId="0" fontId="17" fillId="0" borderId="0" applyNumberFormat="0" applyFill="0" applyBorder="0" applyAlignment="0" applyProtection="0"/>
  </cellStyleXfs>
  <cellXfs count="26">
    <xf numFmtId="0" fontId="0" fillId="0" borderId="0" xfId="0"/>
    <xf numFmtId="0" fontId="19" fillId="0" borderId="0" xfId="0" applyFont="1"/>
    <xf numFmtId="0" fontId="20" fillId="0" borderId="0" xfId="41" applyFont="1"/>
    <xf numFmtId="0" fontId="19" fillId="0" borderId="0" xfId="0" applyFont="1" applyAlignment="1">
      <alignment horizontal="center"/>
    </xf>
    <xf numFmtId="0" fontId="20" fillId="0" borderId="0" xfId="41" applyFont="1" applyAlignment="1">
      <alignment horizontal="center"/>
    </xf>
    <xf numFmtId="0" fontId="19" fillId="0" borderId="8" xfId="0" applyFont="1" applyBorder="1" applyAlignment="1">
      <alignment horizontal="center"/>
    </xf>
    <xf numFmtId="0" fontId="20" fillId="0" borderId="0" xfId="41" applyFont="1" applyFill="1" applyAlignment="1">
      <alignment horizontal="center"/>
    </xf>
    <xf numFmtId="0" fontId="21" fillId="0" borderId="0" xfId="41" applyFont="1"/>
    <xf numFmtId="0" fontId="19" fillId="0" borderId="0" xfId="41" applyFont="1"/>
    <xf numFmtId="0" fontId="20" fillId="0" borderId="0" xfId="0" applyFont="1"/>
    <xf numFmtId="0" fontId="20" fillId="0" borderId="0" xfId="0" applyFont="1" applyAlignment="1">
      <alignment horizontal="center"/>
    </xf>
    <xf numFmtId="0" fontId="20" fillId="0" borderId="9" xfId="0" applyFont="1" applyBorder="1" applyAlignment="1">
      <alignment horizontal="center"/>
    </xf>
    <xf numFmtId="0" fontId="19" fillId="0" borderId="0" xfId="0" applyFont="1" applyAlignment="1">
      <alignment wrapText="1"/>
    </xf>
    <xf numFmtId="0" fontId="22" fillId="0" borderId="0" xfId="0" applyFont="1"/>
    <xf numFmtId="0" fontId="20" fillId="0" borderId="0" xfId="41" applyFont="1" applyFill="1"/>
    <xf numFmtId="0" fontId="20" fillId="0" borderId="0" xfId="41" applyFont="1" applyBorder="1" applyAlignment="1">
      <alignment horizontal="center"/>
    </xf>
    <xf numFmtId="0" fontId="19" fillId="0" borderId="8" xfId="41" applyFont="1" applyBorder="1" applyAlignment="1">
      <alignment horizontal="center"/>
    </xf>
    <xf numFmtId="0" fontId="19" fillId="0" borderId="0" xfId="41" applyFont="1" applyFill="1" applyAlignment="1">
      <alignment horizontal="center"/>
    </xf>
    <xf numFmtId="0" fontId="20" fillId="0" borderId="8" xfId="0" applyFont="1" applyBorder="1" applyAlignment="1">
      <alignment horizontal="center"/>
    </xf>
    <xf numFmtId="0" fontId="23" fillId="0" borderId="0" xfId="0" applyFont="1" applyAlignment="1">
      <alignment horizontal="left"/>
    </xf>
    <xf numFmtId="0" fontId="23" fillId="0" borderId="0" xfId="0" applyFont="1" applyAlignment="1">
      <alignment horizontal="center"/>
    </xf>
    <xf numFmtId="0" fontId="19" fillId="0" borderId="0" xfId="41" applyFont="1" applyBorder="1" applyAlignment="1">
      <alignment horizontal="center"/>
    </xf>
    <xf numFmtId="0" fontId="19" fillId="0" borderId="8" xfId="41" applyFont="1" applyFill="1" applyBorder="1" applyAlignment="1">
      <alignment horizontal="center"/>
    </xf>
    <xf numFmtId="0" fontId="20" fillId="0" borderId="0" xfId="41" applyFont="1" applyFill="1" applyBorder="1" applyAlignment="1">
      <alignment horizontal="center"/>
    </xf>
    <xf numFmtId="0" fontId="19" fillId="0" borderId="0" xfId="41" applyFont="1" applyBorder="1"/>
    <xf numFmtId="0" fontId="19" fillId="0" borderId="0" xfId="0" applyFont="1" applyBorder="1" applyAlignment="1">
      <alignment horizontal="center"/>
    </xf>
  </cellXfs>
  <cellStyles count="4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0" xfId="28" xr:uid="{00000000-0005-0000-0000-00001B000000}"/>
    <cellStyle name="Currency0" xfId="29" xr:uid="{00000000-0005-0000-0000-00001C000000}"/>
    <cellStyle name="Date" xfId="30" xr:uid="{00000000-0005-0000-0000-00001D000000}"/>
    <cellStyle name="Explanatory Text" xfId="31" builtinId="53" customBuiltin="1"/>
    <cellStyle name="Fixed" xfId="32" xr:uid="{00000000-0005-0000-0000-00001F000000}"/>
    <cellStyle name="Good" xfId="33" builtinId="26" customBuiltin="1"/>
    <cellStyle name="Heading 1" xfId="34" builtinId="16" customBuiltin="1"/>
    <cellStyle name="Heading 2" xfId="35" builtinId="17" customBuiltin="1"/>
    <cellStyle name="Heading 3" xfId="36" builtinId="18" customBuiltin="1"/>
    <cellStyle name="Heading 4" xfId="37" builtinId="19" customBuiltin="1"/>
    <cellStyle name="Input" xfId="38" builtinId="20" customBuiltin="1"/>
    <cellStyle name="Linked Cell" xfId="39" builtinId="24" customBuiltin="1"/>
    <cellStyle name="Neutral" xfId="40" builtinId="28" customBuiltin="1"/>
    <cellStyle name="Normal" xfId="0" builtinId="0"/>
    <cellStyle name="normal_Degrees 2000" xfId="41" xr:uid="{00000000-0005-0000-0000-000029000000}"/>
    <cellStyle name="Note" xfId="42" builtinId="10" customBuiltin="1"/>
    <cellStyle name="Output" xfId="43" builtinId="21" customBuiltin="1"/>
    <cellStyle name="Title" xfId="44" builtinId="15" customBuiltin="1"/>
    <cellStyle name="Total" xfId="45" builtinId="25" customBuiltin="1"/>
    <cellStyle name="Warning Text" xfId="46" builtinId="11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G35"/>
  <sheetViews>
    <sheetView tabSelected="1" zoomScale="132" zoomScaleNormal="132" workbookViewId="0">
      <selection activeCell="T9" sqref="T9"/>
    </sheetView>
  </sheetViews>
  <sheetFormatPr defaultColWidth="11.44140625" defaultRowHeight="14.4" x14ac:dyDescent="0.55000000000000004"/>
  <cols>
    <col min="1" max="1" width="32.83203125" style="1" customWidth="1"/>
    <col min="2" max="3" width="5.1640625" style="3" hidden="1" customWidth="1"/>
    <col min="4" max="4" width="6.44140625" style="3" hidden="1" customWidth="1"/>
    <col min="5" max="5" width="6.71875" style="3" hidden="1" customWidth="1"/>
    <col min="6" max="6" width="5.83203125" style="3" hidden="1" customWidth="1"/>
    <col min="7" max="7" width="6" style="3" hidden="1" customWidth="1"/>
    <col min="8" max="8" width="5.27734375" style="3" hidden="1" customWidth="1"/>
    <col min="9" max="9" width="5.44140625" style="3" hidden="1" customWidth="1"/>
    <col min="10" max="10" width="6.27734375" style="3" hidden="1" customWidth="1"/>
    <col min="11" max="11" width="6.44140625" style="3" hidden="1" customWidth="1"/>
    <col min="12" max="12" width="5.1640625" style="3" hidden="1" customWidth="1"/>
    <col min="13" max="13" width="5.5546875" style="3" hidden="1" customWidth="1"/>
    <col min="14" max="14" width="5.83203125" style="3" hidden="1" customWidth="1"/>
    <col min="15" max="15" width="5.83203125" style="3" customWidth="1"/>
    <col min="16" max="16" width="5.83203125" style="1" customWidth="1"/>
    <col min="17" max="17" width="6.27734375" style="3" customWidth="1"/>
    <col min="18" max="18" width="6.6640625" style="3" customWidth="1"/>
    <col min="19" max="19" width="7.38671875" style="3" customWidth="1"/>
    <col min="20" max="16384" width="11.44140625" style="1"/>
  </cols>
  <sheetData>
    <row r="1" spans="1:241" ht="18.3" x14ac:dyDescent="0.7">
      <c r="A1" s="13" t="s">
        <v>27</v>
      </c>
    </row>
    <row r="3" spans="1:241" x14ac:dyDescent="0.55000000000000004">
      <c r="B3" s="10">
        <v>2007</v>
      </c>
      <c r="C3" s="18">
        <v>2008</v>
      </c>
      <c r="D3" s="18">
        <v>2009</v>
      </c>
      <c r="E3" s="18">
        <v>2010</v>
      </c>
      <c r="F3" s="18">
        <v>2011</v>
      </c>
      <c r="G3" s="18">
        <v>2012</v>
      </c>
      <c r="H3" s="18">
        <v>2013</v>
      </c>
      <c r="I3" s="18">
        <v>2014</v>
      </c>
      <c r="J3" s="18">
        <v>2015</v>
      </c>
      <c r="K3" s="18">
        <v>2016</v>
      </c>
      <c r="L3" s="18">
        <v>2017</v>
      </c>
      <c r="M3" s="18">
        <v>2018</v>
      </c>
      <c r="N3" s="18">
        <v>2019</v>
      </c>
      <c r="O3" s="18">
        <v>2020</v>
      </c>
      <c r="P3" s="18">
        <v>2021</v>
      </c>
      <c r="Q3" s="18">
        <v>2022</v>
      </c>
      <c r="R3" s="18">
        <v>2023</v>
      </c>
      <c r="S3" s="18">
        <v>2024</v>
      </c>
    </row>
    <row r="4" spans="1:241" x14ac:dyDescent="0.55000000000000004">
      <c r="A4" s="2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2"/>
      <c r="Q4" s="4"/>
      <c r="R4" s="4"/>
      <c r="S4" s="4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</row>
    <row r="5" spans="1:241" x14ac:dyDescent="0.55000000000000004">
      <c r="A5" s="9" t="s">
        <v>0</v>
      </c>
      <c r="B5" s="4"/>
      <c r="C5" s="4"/>
      <c r="S5" s="4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</row>
    <row r="6" spans="1:241" x14ac:dyDescent="0.55000000000000004">
      <c r="A6" s="1" t="s">
        <v>1</v>
      </c>
      <c r="B6" s="3">
        <v>1</v>
      </c>
      <c r="C6" s="3">
        <v>1</v>
      </c>
      <c r="D6" s="3">
        <v>1</v>
      </c>
      <c r="E6" s="3">
        <v>1</v>
      </c>
      <c r="F6" s="3">
        <v>0</v>
      </c>
      <c r="G6" s="3">
        <v>0</v>
      </c>
      <c r="H6" s="3">
        <v>0</v>
      </c>
      <c r="I6" s="3">
        <v>0</v>
      </c>
      <c r="J6" s="3">
        <v>0</v>
      </c>
      <c r="K6" s="3">
        <v>0</v>
      </c>
      <c r="L6" s="3">
        <v>0</v>
      </c>
      <c r="M6" s="3">
        <v>0</v>
      </c>
      <c r="N6" s="3">
        <v>0</v>
      </c>
      <c r="O6" s="3">
        <v>0</v>
      </c>
      <c r="P6" s="3">
        <v>0</v>
      </c>
      <c r="Q6" s="3">
        <v>0</v>
      </c>
      <c r="R6" s="3">
        <v>0</v>
      </c>
      <c r="S6" s="3">
        <v>0</v>
      </c>
    </row>
    <row r="7" spans="1:241" x14ac:dyDescent="0.55000000000000004">
      <c r="A7" s="1" t="s">
        <v>2</v>
      </c>
      <c r="B7" s="3">
        <v>1</v>
      </c>
      <c r="C7" s="3">
        <v>1</v>
      </c>
      <c r="D7" s="3">
        <v>0</v>
      </c>
      <c r="E7" s="3">
        <v>0</v>
      </c>
      <c r="F7" s="3">
        <v>0</v>
      </c>
      <c r="G7" s="3">
        <v>0</v>
      </c>
      <c r="H7" s="3">
        <v>0</v>
      </c>
      <c r="I7" s="3">
        <v>0</v>
      </c>
      <c r="J7" s="3">
        <v>0</v>
      </c>
      <c r="K7" s="3">
        <v>0</v>
      </c>
      <c r="L7" s="3">
        <v>0</v>
      </c>
      <c r="M7" s="3">
        <v>0</v>
      </c>
      <c r="N7" s="3">
        <v>0</v>
      </c>
      <c r="O7" s="3">
        <v>0</v>
      </c>
      <c r="P7" s="3">
        <v>0</v>
      </c>
      <c r="Q7" s="3">
        <v>0</v>
      </c>
      <c r="R7" s="3">
        <v>0</v>
      </c>
      <c r="S7" s="3">
        <v>0</v>
      </c>
    </row>
    <row r="8" spans="1:241" x14ac:dyDescent="0.55000000000000004">
      <c r="A8" s="12" t="s">
        <v>18</v>
      </c>
      <c r="B8" s="3">
        <f>6+1</f>
        <v>7</v>
      </c>
      <c r="C8" s="3">
        <f>1+19</f>
        <v>20</v>
      </c>
      <c r="D8" s="3">
        <f>1+5</f>
        <v>6</v>
      </c>
      <c r="E8" s="3">
        <v>8</v>
      </c>
      <c r="F8" s="3">
        <v>17</v>
      </c>
      <c r="G8" s="3">
        <v>6</v>
      </c>
      <c r="H8" s="3">
        <v>9</v>
      </c>
      <c r="I8" s="3">
        <v>3</v>
      </c>
      <c r="J8" s="3">
        <v>8</v>
      </c>
      <c r="K8" s="3">
        <v>12</v>
      </c>
      <c r="L8" s="3">
        <v>5</v>
      </c>
      <c r="M8" s="3">
        <v>1</v>
      </c>
      <c r="N8" s="3">
        <v>1</v>
      </c>
      <c r="O8" s="3">
        <v>0</v>
      </c>
      <c r="P8" s="3">
        <v>2</v>
      </c>
      <c r="Q8" s="3">
        <v>3</v>
      </c>
      <c r="R8" s="3">
        <v>2</v>
      </c>
      <c r="S8" s="3">
        <v>0</v>
      </c>
    </row>
    <row r="9" spans="1:241" x14ac:dyDescent="0.55000000000000004">
      <c r="A9" s="12" t="s">
        <v>19</v>
      </c>
      <c r="B9" s="5">
        <v>0</v>
      </c>
      <c r="C9" s="5">
        <v>0</v>
      </c>
      <c r="D9" s="5">
        <v>0</v>
      </c>
      <c r="E9" s="5">
        <v>1</v>
      </c>
      <c r="F9" s="5">
        <v>2</v>
      </c>
      <c r="G9" s="5">
        <v>1</v>
      </c>
      <c r="H9" s="5">
        <v>3</v>
      </c>
      <c r="I9" s="5">
        <v>2</v>
      </c>
      <c r="J9" s="5">
        <v>3</v>
      </c>
      <c r="K9" s="5">
        <v>0</v>
      </c>
      <c r="L9" s="5">
        <v>1</v>
      </c>
      <c r="M9" s="5">
        <v>0</v>
      </c>
      <c r="N9" s="5">
        <v>0</v>
      </c>
      <c r="O9" s="25">
        <v>0</v>
      </c>
      <c r="P9" s="25">
        <v>0</v>
      </c>
      <c r="Q9" s="25">
        <v>0</v>
      </c>
      <c r="R9" s="25">
        <v>0</v>
      </c>
      <c r="S9" s="3">
        <v>0</v>
      </c>
    </row>
    <row r="10" spans="1:241" x14ac:dyDescent="0.55000000000000004">
      <c r="A10" s="1" t="s">
        <v>3</v>
      </c>
      <c r="B10" s="3">
        <v>25</v>
      </c>
      <c r="C10" s="3">
        <v>17</v>
      </c>
      <c r="D10" s="3">
        <v>15</v>
      </c>
      <c r="E10" s="3">
        <v>4</v>
      </c>
      <c r="F10" s="3">
        <v>0</v>
      </c>
      <c r="G10" s="3">
        <v>0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  <c r="M10" s="3">
        <v>0</v>
      </c>
      <c r="N10" s="3">
        <v>0</v>
      </c>
      <c r="O10" s="3">
        <v>0</v>
      </c>
      <c r="P10" s="3">
        <v>0</v>
      </c>
      <c r="Q10" s="3">
        <v>0</v>
      </c>
      <c r="R10" s="3">
        <v>0</v>
      </c>
      <c r="S10" s="3">
        <v>0</v>
      </c>
    </row>
    <row r="11" spans="1:241" x14ac:dyDescent="0.55000000000000004">
      <c r="A11" s="1" t="s">
        <v>4</v>
      </c>
      <c r="B11" s="3">
        <v>0</v>
      </c>
      <c r="C11" s="3">
        <v>0</v>
      </c>
      <c r="D11" s="3">
        <v>0</v>
      </c>
      <c r="E11" s="3">
        <v>1</v>
      </c>
      <c r="F11" s="3">
        <v>1</v>
      </c>
      <c r="G11" s="3">
        <v>1</v>
      </c>
      <c r="H11" s="3">
        <v>8</v>
      </c>
      <c r="I11" s="3">
        <v>4</v>
      </c>
      <c r="J11" s="3">
        <v>0</v>
      </c>
      <c r="K11" s="3">
        <v>1</v>
      </c>
      <c r="L11" s="3">
        <v>0</v>
      </c>
      <c r="M11" s="3">
        <v>1</v>
      </c>
      <c r="N11" s="3">
        <v>0</v>
      </c>
      <c r="O11" s="3">
        <v>0</v>
      </c>
      <c r="P11" s="3">
        <v>0</v>
      </c>
      <c r="Q11" s="3">
        <v>0</v>
      </c>
      <c r="R11" s="3">
        <v>0</v>
      </c>
      <c r="S11" s="3">
        <v>0</v>
      </c>
    </row>
    <row r="12" spans="1:241" x14ac:dyDescent="0.55000000000000004">
      <c r="A12" s="1" t="s">
        <v>5</v>
      </c>
      <c r="B12" s="5">
        <v>0</v>
      </c>
      <c r="C12" s="5">
        <v>0</v>
      </c>
      <c r="D12" s="5">
        <v>0</v>
      </c>
      <c r="E12" s="5">
        <v>0</v>
      </c>
      <c r="F12" s="5">
        <v>1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1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1</v>
      </c>
    </row>
    <row r="13" spans="1:241" x14ac:dyDescent="0.55000000000000004">
      <c r="A13" s="2" t="s">
        <v>6</v>
      </c>
      <c r="B13" s="6">
        <f t="shared" ref="B13:G13" si="0">SUM(B6:B12)</f>
        <v>34</v>
      </c>
      <c r="C13" s="6">
        <f t="shared" si="0"/>
        <v>39</v>
      </c>
      <c r="D13" s="6">
        <f>SUM(D6:D12)</f>
        <v>22</v>
      </c>
      <c r="E13" s="6">
        <f t="shared" si="0"/>
        <v>15</v>
      </c>
      <c r="F13" s="6">
        <f t="shared" si="0"/>
        <v>21</v>
      </c>
      <c r="G13" s="6">
        <f t="shared" si="0"/>
        <v>8</v>
      </c>
      <c r="H13" s="10">
        <f t="shared" ref="H13:R13" si="1">SUM(H6:H12)</f>
        <v>20</v>
      </c>
      <c r="I13" s="10">
        <f t="shared" si="1"/>
        <v>9</v>
      </c>
      <c r="J13" s="10">
        <f t="shared" si="1"/>
        <v>11</v>
      </c>
      <c r="K13" s="10">
        <f t="shared" si="1"/>
        <v>13</v>
      </c>
      <c r="L13" s="10">
        <f t="shared" si="1"/>
        <v>6</v>
      </c>
      <c r="M13" s="10">
        <f t="shared" si="1"/>
        <v>3</v>
      </c>
      <c r="N13" s="11">
        <f t="shared" si="1"/>
        <v>1</v>
      </c>
      <c r="O13" s="11">
        <f>SUM(O6:O12)</f>
        <v>0</v>
      </c>
      <c r="P13" s="11">
        <f t="shared" si="1"/>
        <v>2</v>
      </c>
      <c r="Q13" s="11">
        <f t="shared" si="1"/>
        <v>3</v>
      </c>
      <c r="R13" s="11">
        <f t="shared" si="1"/>
        <v>2</v>
      </c>
      <c r="S13" s="11">
        <f>SUM(S6:S12)</f>
        <v>1</v>
      </c>
    </row>
    <row r="14" spans="1:241" x14ac:dyDescent="0.55000000000000004">
      <c r="A14" s="2"/>
    </row>
    <row r="15" spans="1:241" x14ac:dyDescent="0.55000000000000004">
      <c r="A15" s="2" t="s">
        <v>7</v>
      </c>
    </row>
    <row r="16" spans="1:241" hidden="1" x14ac:dyDescent="0.55000000000000004">
      <c r="A16" s="7"/>
      <c r="B16" s="3" t="s">
        <v>8</v>
      </c>
      <c r="C16" s="3">
        <v>1</v>
      </c>
      <c r="D16" s="3">
        <v>1</v>
      </c>
      <c r="E16" s="3">
        <v>0</v>
      </c>
      <c r="F16" s="3">
        <v>0</v>
      </c>
      <c r="G16" s="3">
        <v>0</v>
      </c>
      <c r="H16" s="3">
        <v>0</v>
      </c>
      <c r="I16" s="3">
        <v>0</v>
      </c>
      <c r="J16" s="3">
        <v>0</v>
      </c>
    </row>
    <row r="17" spans="1:241" x14ac:dyDescent="0.55000000000000004">
      <c r="A17" s="1" t="s">
        <v>9</v>
      </c>
      <c r="B17" s="3">
        <v>0</v>
      </c>
      <c r="C17" s="3">
        <v>1</v>
      </c>
      <c r="D17" s="3">
        <v>1</v>
      </c>
      <c r="E17" s="3">
        <v>1</v>
      </c>
      <c r="F17" s="3">
        <v>3</v>
      </c>
      <c r="G17" s="3">
        <v>0</v>
      </c>
      <c r="H17" s="3">
        <v>2</v>
      </c>
      <c r="I17" s="3">
        <v>2</v>
      </c>
      <c r="J17" s="3">
        <v>0</v>
      </c>
      <c r="K17" s="3">
        <v>4</v>
      </c>
      <c r="L17" s="3">
        <v>3</v>
      </c>
      <c r="M17" s="3">
        <v>0</v>
      </c>
      <c r="N17" s="3">
        <v>2</v>
      </c>
      <c r="O17" s="3">
        <v>1</v>
      </c>
      <c r="P17" s="3">
        <v>1</v>
      </c>
      <c r="Q17" s="3">
        <v>1</v>
      </c>
      <c r="R17" s="3">
        <v>0</v>
      </c>
      <c r="S17" s="3">
        <v>0</v>
      </c>
    </row>
    <row r="18" spans="1:241" x14ac:dyDescent="0.55000000000000004">
      <c r="A18" s="1" t="s">
        <v>10</v>
      </c>
      <c r="F18" s="3">
        <v>0</v>
      </c>
      <c r="G18" s="3">
        <v>0</v>
      </c>
      <c r="H18" s="3">
        <v>0</v>
      </c>
      <c r="I18" s="3">
        <v>1</v>
      </c>
      <c r="J18" s="3">
        <v>1</v>
      </c>
      <c r="K18" s="3">
        <v>2</v>
      </c>
      <c r="L18" s="3">
        <v>0</v>
      </c>
      <c r="M18" s="3">
        <v>0</v>
      </c>
      <c r="N18" s="3">
        <v>0</v>
      </c>
      <c r="O18" s="3">
        <v>0</v>
      </c>
      <c r="P18" s="3">
        <v>0</v>
      </c>
      <c r="Q18" s="3">
        <v>0</v>
      </c>
      <c r="R18" s="3">
        <v>0</v>
      </c>
      <c r="S18" s="3">
        <v>0</v>
      </c>
    </row>
    <row r="19" spans="1:241" x14ac:dyDescent="0.55000000000000004">
      <c r="A19" s="1" t="s">
        <v>11</v>
      </c>
      <c r="B19" s="3">
        <v>3</v>
      </c>
      <c r="C19" s="3">
        <v>4</v>
      </c>
      <c r="D19" s="3">
        <v>5</v>
      </c>
      <c r="E19" s="3">
        <v>7</v>
      </c>
      <c r="F19" s="3">
        <v>9</v>
      </c>
      <c r="G19" s="3">
        <v>4</v>
      </c>
      <c r="H19" s="3">
        <v>11</v>
      </c>
      <c r="I19" s="3">
        <v>2</v>
      </c>
      <c r="J19" s="3">
        <v>1</v>
      </c>
      <c r="K19" s="3">
        <v>1</v>
      </c>
      <c r="L19" s="3">
        <v>0</v>
      </c>
      <c r="M19" s="3">
        <v>0</v>
      </c>
      <c r="N19" s="3">
        <v>0</v>
      </c>
      <c r="O19" s="3">
        <v>0</v>
      </c>
      <c r="P19" s="3">
        <v>0</v>
      </c>
      <c r="Q19" s="3">
        <v>0</v>
      </c>
      <c r="R19" s="3">
        <v>0</v>
      </c>
      <c r="S19" s="3">
        <v>0</v>
      </c>
    </row>
    <row r="20" spans="1:241" x14ac:dyDescent="0.55000000000000004">
      <c r="A20" s="1" t="s">
        <v>12</v>
      </c>
      <c r="B20" s="3">
        <v>0</v>
      </c>
      <c r="C20" s="3">
        <v>1</v>
      </c>
      <c r="D20" s="3">
        <v>1</v>
      </c>
      <c r="E20" s="3">
        <v>1</v>
      </c>
      <c r="F20" s="3">
        <v>0</v>
      </c>
      <c r="G20" s="3">
        <v>0</v>
      </c>
      <c r="H20" s="3">
        <v>1</v>
      </c>
      <c r="I20" s="3">
        <v>0</v>
      </c>
      <c r="J20" s="3">
        <v>0</v>
      </c>
      <c r="K20" s="3">
        <v>0</v>
      </c>
      <c r="L20" s="3">
        <v>0</v>
      </c>
      <c r="M20" s="3">
        <v>0</v>
      </c>
      <c r="N20" s="3">
        <v>0</v>
      </c>
      <c r="O20" s="3">
        <v>0</v>
      </c>
      <c r="P20" s="3">
        <v>0</v>
      </c>
      <c r="Q20" s="3">
        <v>0</v>
      </c>
      <c r="R20" s="3">
        <v>0</v>
      </c>
      <c r="S20" s="3">
        <v>0</v>
      </c>
    </row>
    <row r="21" spans="1:241" x14ac:dyDescent="0.55000000000000004">
      <c r="A21" s="1" t="s">
        <v>13</v>
      </c>
      <c r="B21" s="5">
        <v>7</v>
      </c>
      <c r="C21" s="5">
        <v>3</v>
      </c>
      <c r="D21" s="5">
        <v>7</v>
      </c>
      <c r="E21" s="5">
        <v>8</v>
      </c>
      <c r="F21" s="5">
        <v>13</v>
      </c>
      <c r="G21" s="3">
        <v>16</v>
      </c>
      <c r="H21" s="3">
        <v>2</v>
      </c>
      <c r="I21" s="3">
        <v>0</v>
      </c>
      <c r="J21" s="3">
        <v>0</v>
      </c>
      <c r="K21" s="3">
        <v>0</v>
      </c>
      <c r="L21" s="3">
        <v>0</v>
      </c>
      <c r="M21" s="3">
        <v>0</v>
      </c>
      <c r="N21" s="3">
        <v>0</v>
      </c>
      <c r="O21" s="3">
        <v>0</v>
      </c>
      <c r="P21" s="3">
        <v>0</v>
      </c>
      <c r="Q21" s="3">
        <v>0</v>
      </c>
      <c r="R21" s="3">
        <v>0</v>
      </c>
      <c r="S21" s="3">
        <v>0</v>
      </c>
    </row>
    <row r="22" spans="1:241" x14ac:dyDescent="0.55000000000000004">
      <c r="A22" s="1" t="s">
        <v>26</v>
      </c>
      <c r="G22" s="5"/>
      <c r="Q22" s="3">
        <v>7</v>
      </c>
      <c r="R22" s="3">
        <v>3</v>
      </c>
      <c r="S22" s="3">
        <v>2</v>
      </c>
    </row>
    <row r="23" spans="1:241" x14ac:dyDescent="0.55000000000000004">
      <c r="A23" s="9" t="s">
        <v>14</v>
      </c>
      <c r="B23" s="10">
        <f>SUM(B17:B21)</f>
        <v>10</v>
      </c>
      <c r="C23" s="10">
        <f t="shared" ref="C23:P23" si="2">SUM(C16:C21)</f>
        <v>10</v>
      </c>
      <c r="D23" s="10">
        <f t="shared" si="2"/>
        <v>15</v>
      </c>
      <c r="E23" s="10">
        <f t="shared" si="2"/>
        <v>17</v>
      </c>
      <c r="F23" s="10">
        <f t="shared" si="2"/>
        <v>25</v>
      </c>
      <c r="G23" s="10">
        <f t="shared" si="2"/>
        <v>20</v>
      </c>
      <c r="H23" s="11">
        <f t="shared" si="2"/>
        <v>16</v>
      </c>
      <c r="I23" s="11">
        <f t="shared" si="2"/>
        <v>5</v>
      </c>
      <c r="J23" s="11">
        <f t="shared" si="2"/>
        <v>2</v>
      </c>
      <c r="K23" s="11">
        <f t="shared" si="2"/>
        <v>7</v>
      </c>
      <c r="L23" s="11">
        <f t="shared" si="2"/>
        <v>3</v>
      </c>
      <c r="M23" s="11">
        <f t="shared" si="2"/>
        <v>0</v>
      </c>
      <c r="N23" s="11">
        <f t="shared" si="2"/>
        <v>2</v>
      </c>
      <c r="O23" s="11">
        <f t="shared" si="2"/>
        <v>1</v>
      </c>
      <c r="P23" s="11">
        <f t="shared" si="2"/>
        <v>1</v>
      </c>
      <c r="Q23" s="11">
        <f>SUM(Q16:Q22)</f>
        <v>8</v>
      </c>
      <c r="R23" s="11">
        <f>SUM(R16:R22)</f>
        <v>3</v>
      </c>
      <c r="S23" s="11">
        <f>SUM(S16:S22)</f>
        <v>2</v>
      </c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</row>
    <row r="24" spans="1:241" x14ac:dyDescent="0.55000000000000004">
      <c r="A24" s="9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2"/>
      <c r="Q24" s="4"/>
      <c r="R24" s="4"/>
      <c r="S24" s="4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</row>
    <row r="25" spans="1:241" x14ac:dyDescent="0.55000000000000004">
      <c r="A25" s="2" t="s">
        <v>15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2"/>
      <c r="Q25" s="4"/>
      <c r="R25" s="4"/>
      <c r="S25" s="4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</row>
    <row r="26" spans="1:241" x14ac:dyDescent="0.55000000000000004">
      <c r="A26" s="1" t="s">
        <v>16</v>
      </c>
      <c r="B26" s="3" t="s">
        <v>8</v>
      </c>
      <c r="C26" s="3">
        <v>1</v>
      </c>
      <c r="D26" s="3">
        <v>1</v>
      </c>
      <c r="E26" s="3">
        <v>4</v>
      </c>
      <c r="F26" s="3">
        <v>1</v>
      </c>
      <c r="G26" s="5">
        <v>1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</row>
    <row r="27" spans="1:241" x14ac:dyDescent="0.55000000000000004">
      <c r="A27" s="2" t="s">
        <v>17</v>
      </c>
      <c r="B27" s="6">
        <f t="shared" ref="B27:G27" si="3">SUM(B26:B26)</f>
        <v>0</v>
      </c>
      <c r="C27" s="6">
        <f t="shared" si="3"/>
        <v>1</v>
      </c>
      <c r="D27" s="6">
        <f t="shared" si="3"/>
        <v>1</v>
      </c>
      <c r="E27" s="6">
        <f t="shared" si="3"/>
        <v>4</v>
      </c>
      <c r="F27" s="6">
        <f t="shared" si="3"/>
        <v>1</v>
      </c>
      <c r="G27" s="6">
        <f t="shared" si="3"/>
        <v>1</v>
      </c>
      <c r="H27" s="15">
        <f t="shared" ref="H27:S27" si="4">SUM(H26)</f>
        <v>0</v>
      </c>
      <c r="I27" s="15">
        <f t="shared" si="4"/>
        <v>0</v>
      </c>
      <c r="J27" s="15">
        <f t="shared" si="4"/>
        <v>0</v>
      </c>
      <c r="K27" s="15">
        <f t="shared" si="4"/>
        <v>0</v>
      </c>
      <c r="L27" s="15">
        <f t="shared" si="4"/>
        <v>0</v>
      </c>
      <c r="M27" s="15">
        <f t="shared" si="4"/>
        <v>0</v>
      </c>
      <c r="N27" s="15">
        <f t="shared" si="4"/>
        <v>0</v>
      </c>
      <c r="O27" s="15">
        <f t="shared" si="4"/>
        <v>0</v>
      </c>
      <c r="P27" s="15">
        <f t="shared" si="4"/>
        <v>0</v>
      </c>
      <c r="Q27" s="15">
        <f t="shared" si="4"/>
        <v>0</v>
      </c>
      <c r="R27" s="15">
        <f t="shared" si="4"/>
        <v>0</v>
      </c>
      <c r="S27" s="15">
        <f t="shared" si="4"/>
        <v>0</v>
      </c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</row>
    <row r="28" spans="1:241" x14ac:dyDescent="0.55000000000000004">
      <c r="A28" s="2"/>
      <c r="B28" s="6"/>
      <c r="C28" s="6"/>
      <c r="D28" s="6"/>
      <c r="E28" s="6"/>
      <c r="F28" s="6"/>
      <c r="G28" s="6"/>
      <c r="H28" s="15"/>
      <c r="I28" s="15"/>
      <c r="J28" s="15"/>
      <c r="K28" s="15"/>
      <c r="L28" s="15"/>
      <c r="M28" s="4"/>
      <c r="N28" s="4"/>
      <c r="O28" s="4"/>
      <c r="P28" s="2"/>
      <c r="Q28" s="4"/>
      <c r="R28" s="4"/>
      <c r="S28" s="4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</row>
    <row r="29" spans="1:241" x14ac:dyDescent="0.55000000000000004">
      <c r="A29" s="2" t="s">
        <v>20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6"/>
      <c r="N29" s="6"/>
      <c r="O29" s="23"/>
      <c r="P29" s="14"/>
      <c r="Q29" s="6"/>
      <c r="R29" s="4"/>
      <c r="S29" s="4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</row>
    <row r="30" spans="1:241" x14ac:dyDescent="0.55000000000000004">
      <c r="A30" s="8" t="s">
        <v>21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21">
        <v>0</v>
      </c>
      <c r="M30" s="3">
        <v>1</v>
      </c>
      <c r="N30" s="17">
        <v>1</v>
      </c>
      <c r="O30" s="17">
        <v>0</v>
      </c>
      <c r="P30" s="17">
        <v>0</v>
      </c>
      <c r="Q30" s="17">
        <v>0</v>
      </c>
      <c r="R30" s="17">
        <v>0</v>
      </c>
      <c r="S30" s="17">
        <v>0</v>
      </c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</row>
    <row r="31" spans="1:241" x14ac:dyDescent="0.55000000000000004">
      <c r="A31" s="1" t="s">
        <v>22</v>
      </c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>
        <v>2</v>
      </c>
      <c r="M31" s="21">
        <v>0</v>
      </c>
      <c r="N31" s="17">
        <v>0</v>
      </c>
      <c r="O31" s="17">
        <v>0</v>
      </c>
      <c r="P31" s="17">
        <v>0</v>
      </c>
      <c r="Q31" s="17">
        <v>0</v>
      </c>
      <c r="R31" s="17">
        <v>0</v>
      </c>
      <c r="S31" s="17">
        <v>0</v>
      </c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  <c r="BW31" s="8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8"/>
      <c r="CL31" s="8"/>
      <c r="CM31" s="8"/>
      <c r="CN31" s="8"/>
      <c r="CO31" s="8"/>
      <c r="CP31" s="8"/>
      <c r="CQ31" s="8"/>
      <c r="CR31" s="8"/>
      <c r="CS31" s="8"/>
      <c r="CT31" s="8"/>
      <c r="CU31" s="8"/>
      <c r="CV31" s="8"/>
      <c r="CW31" s="8"/>
      <c r="CX31" s="8"/>
      <c r="CY31" s="8"/>
      <c r="CZ31" s="8"/>
      <c r="DA31" s="8"/>
      <c r="DB31" s="8"/>
      <c r="DC31" s="8"/>
      <c r="DD31" s="8"/>
      <c r="DE31" s="8"/>
      <c r="DF31" s="8"/>
      <c r="DG31" s="8"/>
      <c r="DH31" s="8"/>
      <c r="DI31" s="8"/>
      <c r="DJ31" s="8"/>
      <c r="DK31" s="8"/>
      <c r="DL31" s="8"/>
      <c r="DM31" s="8"/>
      <c r="DN31" s="8"/>
      <c r="DO31" s="8"/>
      <c r="DP31" s="8"/>
      <c r="DQ31" s="8"/>
      <c r="DR31" s="8"/>
      <c r="DS31" s="8"/>
      <c r="DT31" s="8"/>
      <c r="DU31" s="8"/>
      <c r="DV31" s="8"/>
      <c r="DW31" s="8"/>
      <c r="DX31" s="8"/>
      <c r="DY31" s="8"/>
      <c r="DZ31" s="8"/>
      <c r="EA31" s="8"/>
      <c r="EB31" s="8"/>
      <c r="EC31" s="8"/>
      <c r="ED31" s="8"/>
      <c r="EE31" s="8"/>
      <c r="EF31" s="8"/>
      <c r="EG31" s="8"/>
      <c r="EH31" s="8"/>
      <c r="EI31" s="8"/>
      <c r="EJ31" s="8"/>
      <c r="EK31" s="8"/>
      <c r="EL31" s="8"/>
      <c r="EM31" s="8"/>
      <c r="EN31" s="8"/>
      <c r="EO31" s="8"/>
      <c r="EP31" s="8"/>
      <c r="EQ31" s="8"/>
      <c r="ER31" s="8"/>
      <c r="ES31" s="8"/>
      <c r="ET31" s="8"/>
      <c r="EU31" s="8"/>
      <c r="EV31" s="8"/>
      <c r="EW31" s="8"/>
      <c r="EX31" s="8"/>
      <c r="EY31" s="8"/>
      <c r="EZ31" s="8"/>
      <c r="FA31" s="8"/>
      <c r="FB31" s="8"/>
      <c r="FC31" s="8"/>
      <c r="FD31" s="8"/>
      <c r="FE31" s="8"/>
      <c r="FF31" s="8"/>
      <c r="FG31" s="8"/>
      <c r="FH31" s="8"/>
      <c r="FI31" s="8"/>
      <c r="FJ31" s="8"/>
      <c r="FK31" s="8"/>
      <c r="FL31" s="8"/>
      <c r="FM31" s="8"/>
      <c r="FN31" s="8"/>
      <c r="FO31" s="8"/>
      <c r="FP31" s="8"/>
      <c r="FQ31" s="8"/>
      <c r="FR31" s="8"/>
      <c r="FS31" s="8"/>
      <c r="FT31" s="8"/>
      <c r="FU31" s="8"/>
      <c r="FV31" s="8"/>
      <c r="FW31" s="8"/>
      <c r="FX31" s="8"/>
      <c r="FY31" s="8"/>
      <c r="FZ31" s="8"/>
      <c r="GA31" s="8"/>
      <c r="GB31" s="8"/>
      <c r="GC31" s="8"/>
      <c r="GD31" s="8"/>
      <c r="GE31" s="8"/>
      <c r="GF31" s="8"/>
      <c r="GG31" s="8"/>
      <c r="GH31" s="8"/>
      <c r="GI31" s="8"/>
      <c r="GJ31" s="8"/>
      <c r="GK31" s="8"/>
      <c r="GL31" s="8"/>
      <c r="GM31" s="8"/>
      <c r="GN31" s="8"/>
      <c r="GO31" s="8"/>
      <c r="GP31" s="8"/>
      <c r="GQ31" s="8"/>
      <c r="GR31" s="8"/>
      <c r="GS31" s="8"/>
      <c r="GT31" s="8"/>
      <c r="GU31" s="8"/>
      <c r="GV31" s="8"/>
      <c r="GW31" s="8"/>
      <c r="GX31" s="8"/>
      <c r="GY31" s="8"/>
      <c r="GZ31" s="8"/>
      <c r="HA31" s="8"/>
      <c r="HB31" s="8"/>
      <c r="HC31" s="8"/>
      <c r="HD31" s="8"/>
      <c r="HE31" s="8"/>
      <c r="HF31" s="8"/>
      <c r="HG31" s="8"/>
      <c r="HH31" s="8"/>
      <c r="HI31" s="8"/>
      <c r="HJ31" s="8"/>
      <c r="HK31" s="8"/>
      <c r="HL31" s="8"/>
      <c r="HM31" s="8"/>
      <c r="HN31" s="8"/>
      <c r="HO31" s="8"/>
      <c r="HP31" s="8"/>
      <c r="HQ31" s="8"/>
      <c r="HR31" s="8"/>
      <c r="HS31" s="8"/>
      <c r="HT31" s="8"/>
      <c r="HU31" s="8"/>
      <c r="HV31" s="8"/>
      <c r="HW31" s="8"/>
      <c r="HX31" s="8"/>
      <c r="HY31" s="8"/>
      <c r="HZ31" s="8"/>
      <c r="IA31" s="8"/>
      <c r="IB31" s="8"/>
      <c r="IC31" s="8"/>
      <c r="ID31" s="8"/>
      <c r="IE31" s="8"/>
      <c r="IF31" s="8"/>
      <c r="IG31" s="8"/>
    </row>
    <row r="32" spans="1:241" x14ac:dyDescent="0.55000000000000004">
      <c r="A32" s="1" t="s">
        <v>25</v>
      </c>
      <c r="B32" s="21"/>
      <c r="C32" s="21"/>
      <c r="D32" s="21"/>
      <c r="E32" s="21"/>
      <c r="F32" s="21"/>
      <c r="G32" s="16"/>
      <c r="H32" s="16"/>
      <c r="I32" s="16"/>
      <c r="J32" s="16"/>
      <c r="K32" s="16"/>
      <c r="L32" s="16">
        <v>0</v>
      </c>
      <c r="M32" s="16">
        <v>0</v>
      </c>
      <c r="N32" s="22">
        <v>0</v>
      </c>
      <c r="O32" s="22">
        <v>2</v>
      </c>
      <c r="P32" s="22">
        <v>3</v>
      </c>
      <c r="Q32" s="22">
        <v>5</v>
      </c>
      <c r="R32" s="22">
        <v>1</v>
      </c>
      <c r="S32" s="22">
        <v>1</v>
      </c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  <c r="BB32" s="24"/>
      <c r="BC32" s="24"/>
      <c r="BD32" s="24"/>
      <c r="BE32" s="24"/>
      <c r="BF32" s="24"/>
      <c r="BG32" s="24"/>
      <c r="BH32" s="24"/>
      <c r="BI32" s="24"/>
      <c r="BJ32" s="24"/>
      <c r="BK32" s="24"/>
      <c r="BL32" s="24"/>
      <c r="BM32" s="24"/>
      <c r="BN32" s="24"/>
      <c r="BO32" s="24"/>
      <c r="BP32" s="24"/>
      <c r="BQ32" s="24"/>
      <c r="BR32" s="24"/>
      <c r="BS32" s="24"/>
      <c r="BT32" s="24"/>
      <c r="BU32" s="24"/>
      <c r="BV32" s="24"/>
      <c r="BW32" s="24"/>
      <c r="BX32" s="24"/>
      <c r="BY32" s="24"/>
      <c r="BZ32" s="24"/>
      <c r="CA32" s="24"/>
      <c r="CB32" s="24"/>
      <c r="CC32" s="24"/>
      <c r="CD32" s="24"/>
      <c r="CE32" s="24"/>
      <c r="CF32" s="24"/>
      <c r="CG32" s="24"/>
      <c r="CH32" s="24"/>
      <c r="CI32" s="24"/>
      <c r="CJ32" s="24"/>
      <c r="CK32" s="24"/>
      <c r="CL32" s="24"/>
      <c r="CM32" s="24"/>
      <c r="CN32" s="24"/>
      <c r="CO32" s="24"/>
      <c r="CP32" s="24"/>
      <c r="CQ32" s="24"/>
      <c r="CR32" s="24"/>
      <c r="CS32" s="24"/>
      <c r="CT32" s="24"/>
      <c r="CU32" s="24"/>
      <c r="CV32" s="24"/>
      <c r="CW32" s="24"/>
      <c r="CX32" s="24"/>
      <c r="CY32" s="24"/>
      <c r="CZ32" s="24"/>
      <c r="DA32" s="24"/>
      <c r="DB32" s="24"/>
      <c r="DC32" s="24"/>
      <c r="DD32" s="24"/>
      <c r="DE32" s="24"/>
      <c r="DF32" s="24"/>
      <c r="DG32" s="24"/>
      <c r="DH32" s="24"/>
      <c r="DI32" s="24"/>
      <c r="DJ32" s="24"/>
      <c r="DK32" s="24"/>
      <c r="DL32" s="24"/>
      <c r="DM32" s="24"/>
      <c r="DN32" s="24"/>
      <c r="DO32" s="24"/>
      <c r="DP32" s="24"/>
      <c r="DQ32" s="24"/>
      <c r="DR32" s="24"/>
      <c r="DS32" s="24"/>
      <c r="DT32" s="24"/>
      <c r="DU32" s="24"/>
      <c r="DV32" s="24"/>
      <c r="DW32" s="24"/>
      <c r="DX32" s="24"/>
      <c r="DY32" s="24"/>
      <c r="DZ32" s="24"/>
      <c r="EA32" s="24"/>
      <c r="EB32" s="24"/>
      <c r="EC32" s="24"/>
      <c r="ED32" s="24"/>
      <c r="EE32" s="24"/>
      <c r="EF32" s="24"/>
      <c r="EG32" s="24"/>
      <c r="EH32" s="24"/>
      <c r="EI32" s="24"/>
      <c r="EJ32" s="24"/>
      <c r="EK32" s="24"/>
      <c r="EL32" s="24"/>
      <c r="EM32" s="24"/>
      <c r="EN32" s="24"/>
      <c r="EO32" s="24"/>
      <c r="EP32" s="24"/>
      <c r="EQ32" s="24"/>
      <c r="ER32" s="24"/>
      <c r="ES32" s="24"/>
      <c r="ET32" s="24"/>
      <c r="EU32" s="24"/>
      <c r="EV32" s="24"/>
      <c r="EW32" s="24"/>
      <c r="EX32" s="24"/>
      <c r="EY32" s="24"/>
      <c r="EZ32" s="24"/>
      <c r="FA32" s="24"/>
      <c r="FB32" s="24"/>
      <c r="FC32" s="24"/>
      <c r="FD32" s="24"/>
      <c r="FE32" s="24"/>
      <c r="FF32" s="24"/>
      <c r="FG32" s="24"/>
      <c r="FH32" s="24"/>
      <c r="FI32" s="24"/>
      <c r="FJ32" s="24"/>
      <c r="FK32" s="24"/>
      <c r="FL32" s="24"/>
      <c r="FM32" s="24"/>
      <c r="FN32" s="24"/>
      <c r="FO32" s="24"/>
      <c r="FP32" s="24"/>
      <c r="FQ32" s="24"/>
      <c r="FR32" s="24"/>
      <c r="FS32" s="24"/>
      <c r="FT32" s="24"/>
      <c r="FU32" s="24"/>
      <c r="FV32" s="24"/>
      <c r="FW32" s="24"/>
      <c r="FX32" s="24"/>
      <c r="FY32" s="24"/>
      <c r="FZ32" s="24"/>
      <c r="GA32" s="24"/>
      <c r="GB32" s="24"/>
      <c r="GC32" s="24"/>
      <c r="GD32" s="24"/>
      <c r="GE32" s="24"/>
      <c r="GF32" s="24"/>
      <c r="GG32" s="24"/>
      <c r="GH32" s="24"/>
      <c r="GI32" s="24"/>
      <c r="GJ32" s="24"/>
      <c r="GK32" s="24"/>
      <c r="GL32" s="24"/>
      <c r="GM32" s="24"/>
      <c r="GN32" s="24"/>
      <c r="GO32" s="24"/>
      <c r="GP32" s="24"/>
      <c r="GQ32" s="24"/>
      <c r="GR32" s="24"/>
      <c r="GS32" s="24"/>
      <c r="GT32" s="24"/>
      <c r="GU32" s="24"/>
      <c r="GV32" s="24"/>
      <c r="GW32" s="24"/>
      <c r="GX32" s="24"/>
      <c r="GY32" s="24"/>
      <c r="GZ32" s="24"/>
      <c r="HA32" s="24"/>
      <c r="HB32" s="24"/>
      <c r="HC32" s="24"/>
      <c r="HD32" s="24"/>
      <c r="HE32" s="24"/>
      <c r="HF32" s="24"/>
      <c r="HG32" s="24"/>
      <c r="HH32" s="24"/>
      <c r="HI32" s="24"/>
      <c r="HJ32" s="24"/>
      <c r="HK32" s="24"/>
      <c r="HL32" s="24"/>
      <c r="HM32" s="24"/>
      <c r="HN32" s="24"/>
      <c r="HO32" s="24"/>
      <c r="HP32" s="24"/>
      <c r="HQ32" s="24"/>
      <c r="HR32" s="24"/>
      <c r="HS32" s="24"/>
      <c r="HT32" s="24"/>
      <c r="HU32" s="24"/>
      <c r="HV32" s="24"/>
      <c r="HW32" s="24"/>
      <c r="HX32" s="24"/>
      <c r="HY32" s="24"/>
      <c r="HZ32" s="24"/>
      <c r="IA32" s="24"/>
      <c r="IB32" s="24"/>
      <c r="IC32" s="24"/>
      <c r="ID32" s="24"/>
      <c r="IE32" s="24"/>
      <c r="IF32" s="24"/>
      <c r="IG32" s="24"/>
    </row>
    <row r="33" spans="1:241" x14ac:dyDescent="0.55000000000000004">
      <c r="A33" s="2" t="s">
        <v>23</v>
      </c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>
        <f>SUM(L31)</f>
        <v>2</v>
      </c>
      <c r="M33" s="6">
        <f t="shared" ref="M33:S33" si="5">SUM(M30:M32)</f>
        <v>1</v>
      </c>
      <c r="N33" s="6">
        <f t="shared" si="5"/>
        <v>1</v>
      </c>
      <c r="O33" s="6">
        <f t="shared" si="5"/>
        <v>2</v>
      </c>
      <c r="P33" s="6">
        <f t="shared" si="5"/>
        <v>3</v>
      </c>
      <c r="Q33" s="6">
        <f>SUM(Q30:Q32)</f>
        <v>5</v>
      </c>
      <c r="R33" s="6">
        <f t="shared" ref="R33" si="6">SUM(R30:R32)</f>
        <v>1</v>
      </c>
      <c r="S33" s="6">
        <f t="shared" ref="S33" si="7">SUM(S30:S32)</f>
        <v>1</v>
      </c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</row>
    <row r="35" spans="1:241" s="20" customFormat="1" ht="15.6" x14ac:dyDescent="0.6">
      <c r="A35" s="19" t="s">
        <v>24</v>
      </c>
      <c r="B35" s="20" t="e">
        <f>B13+B23+B27+#REF!+#REF!+B33</f>
        <v>#REF!</v>
      </c>
      <c r="C35" s="20" t="e">
        <f>C13+C23+C27+#REF!+#REF!+C33</f>
        <v>#REF!</v>
      </c>
      <c r="D35" s="20" t="e">
        <f>D13+D23+D27+#REF!+#REF!+D33</f>
        <v>#REF!</v>
      </c>
      <c r="E35" s="20" t="e">
        <f>E13+E23+E27+#REF!+#REF!+E33</f>
        <v>#REF!</v>
      </c>
      <c r="F35" s="20" t="e">
        <f>F13+F23+F27+#REF!+F33</f>
        <v>#REF!</v>
      </c>
      <c r="G35" s="10" t="e">
        <f>G13+G23+G27+#REF!+G33</f>
        <v>#REF!</v>
      </c>
      <c r="H35" s="10" t="e">
        <f>H13+H23+H27+#REF!+H33</f>
        <v>#REF!</v>
      </c>
      <c r="I35" s="10" t="e">
        <f>I13+I23+I27+#REF!+I33</f>
        <v>#REF!</v>
      </c>
      <c r="J35" s="10" t="e">
        <f>J13+J23+J27+#REF!+J33</f>
        <v>#REF!</v>
      </c>
      <c r="K35" s="10" t="e">
        <f>K13+K23+K27+#REF!+K33</f>
        <v>#REF!</v>
      </c>
      <c r="L35" s="10" t="e">
        <f>L13+L23+L27+#REF!+L33</f>
        <v>#REF!</v>
      </c>
      <c r="M35" s="10" t="e">
        <f>M13+M23+M27+#REF!+M33</f>
        <v>#REF!</v>
      </c>
      <c r="N35" s="10" t="e">
        <f>N13+N23+N27+#REF!+N33</f>
        <v>#REF!</v>
      </c>
      <c r="O35" s="10">
        <f>O13+O23+O27+O33</f>
        <v>3</v>
      </c>
      <c r="P35" s="10">
        <f t="shared" ref="P35:S35" si="8">P13+P23+P27+P33</f>
        <v>6</v>
      </c>
      <c r="Q35" s="10">
        <f t="shared" si="8"/>
        <v>16</v>
      </c>
      <c r="R35" s="10">
        <f t="shared" si="8"/>
        <v>6</v>
      </c>
      <c r="S35" s="10">
        <f t="shared" si="8"/>
        <v>4</v>
      </c>
    </row>
  </sheetData>
  <phoneticPr fontId="18" type="noConversion"/>
  <printOptions horizontalCentered="1" verticalCentered="1"/>
  <pageMargins left="0.75" right="0.75" top="1" bottom="1" header="0.5" footer="0.5"/>
  <pageSetup scale="83" orientation="landscape" r:id="rId1"/>
  <headerFooter alignWithMargins="0">
    <oddHeader>&amp;L&amp;"-,Bold"&amp;11&amp;K000000Program Level Data&amp;C&amp;"-,Bold"&amp;11&amp;K000000TABLE 35&amp;R&amp;"-,Bold"&amp;11&amp;K000000Undergraduate Certificates Awarded-Academic Year</oddHeader>
    <oddFooter>&amp;L&amp;"-,Bold"&amp;11&amp;K000000Office of Institutional Research, UMass Boston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35</vt:lpstr>
    </vt:vector>
  </TitlesOfParts>
  <Manager/>
  <Company>UMass Boston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Kristyna Cloherty</dc:creator>
  <cp:keywords/>
  <dc:description/>
  <cp:lastModifiedBy>Awat O Osman</cp:lastModifiedBy>
  <cp:revision/>
  <cp:lastPrinted>2025-04-24T15:55:19Z</cp:lastPrinted>
  <dcterms:created xsi:type="dcterms:W3CDTF">2007-04-18T21:14:40Z</dcterms:created>
  <dcterms:modified xsi:type="dcterms:W3CDTF">2025-04-24T15:55:43Z</dcterms:modified>
  <cp:category/>
  <cp:contentStatus/>
</cp:coreProperties>
</file>