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Admissions by College/"/>
    </mc:Choice>
  </mc:AlternateContent>
  <xr:revisionPtr revIDLastSave="188" documentId="8_{63FA6CA9-664B-4D4C-B12C-A2A2EABF6367}" xr6:coauthVersionLast="47" xr6:coauthVersionMax="47" xr10:uidLastSave="{13FFE4D6-A5F7-4EF0-9A05-978EDC0F9E3C}"/>
  <bookViews>
    <workbookView xWindow="-120" yWindow="-120" windowWidth="29040" windowHeight="15840" xr2:uid="{00000000-000D-0000-FFFF-FFFF00000000}"/>
  </bookViews>
  <sheets>
    <sheet name="TABLE 24" sheetId="1" r:id="rId1"/>
  </sheets>
  <definedNames>
    <definedName name="_AY9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41" i="1" l="1"/>
  <c r="DK41" i="1"/>
  <c r="DL42" i="1"/>
  <c r="DM42" i="1" s="1"/>
  <c r="DL43" i="1"/>
  <c r="DL44" i="1" s="1"/>
  <c r="DM22" i="1"/>
  <c r="DM23" i="1"/>
  <c r="DM24" i="1" s="1"/>
  <c r="DM21" i="1"/>
  <c r="DK44" i="1"/>
  <c r="DM37" i="1"/>
  <c r="DM38" i="1"/>
  <c r="DM39" i="1" s="1"/>
  <c r="DM36" i="1"/>
  <c r="DK42" i="1"/>
  <c r="DK43" i="1"/>
  <c r="DK39" i="1"/>
  <c r="DL39" i="1"/>
  <c r="DM27" i="1"/>
  <c r="DM28" i="1"/>
  <c r="DM29" i="1" s="1"/>
  <c r="DM26" i="1"/>
  <c r="DK29" i="1"/>
  <c r="DL29" i="1"/>
  <c r="DK24" i="1"/>
  <c r="DL24" i="1"/>
  <c r="DL14" i="1"/>
  <c r="DM14" i="1"/>
  <c r="DM17" i="1"/>
  <c r="DM18" i="1"/>
  <c r="DM19" i="1" s="1"/>
  <c r="DM16" i="1"/>
  <c r="DK19" i="1"/>
  <c r="DL19" i="1"/>
  <c r="DM7" i="1"/>
  <c r="DM8" i="1"/>
  <c r="DM9" i="1" s="1"/>
  <c r="DM6" i="1"/>
  <c r="DM12" i="1"/>
  <c r="DM13" i="1"/>
  <c r="DM11" i="1"/>
  <c r="DK14" i="1"/>
  <c r="DK9" i="1"/>
  <c r="DL9" i="1"/>
  <c r="DH42" i="1"/>
  <c r="DH43" i="1"/>
  <c r="DI42" i="1"/>
  <c r="DI43" i="1"/>
  <c r="DI41" i="1"/>
  <c r="DH41" i="1"/>
  <c r="DH9" i="1"/>
  <c r="DM43" i="1" l="1"/>
  <c r="DM44" i="1" s="1"/>
  <c r="DM41" i="1"/>
  <c r="DJ41" i="1"/>
  <c r="DH44" i="1"/>
  <c r="DE41" i="1"/>
  <c r="DH34" i="1"/>
  <c r="DI34" i="1"/>
  <c r="DJ34" i="1"/>
  <c r="DH39" i="1"/>
  <c r="DI39" i="1"/>
  <c r="DJ39" i="1"/>
  <c r="DJ37" i="1"/>
  <c r="DJ38" i="1"/>
  <c r="DJ36" i="1"/>
  <c r="DJ27" i="1"/>
  <c r="DJ28" i="1"/>
  <c r="DJ26" i="1"/>
  <c r="DH29" i="1"/>
  <c r="DI29" i="1"/>
  <c r="DJ29" i="1"/>
  <c r="DH24" i="1"/>
  <c r="DI24" i="1"/>
  <c r="DJ24" i="1"/>
  <c r="DJ22" i="1"/>
  <c r="DJ23" i="1"/>
  <c r="DJ21" i="1"/>
  <c r="DH19" i="1"/>
  <c r="DI19" i="1"/>
  <c r="DJ19" i="1"/>
  <c r="DJ17" i="1"/>
  <c r="DJ18" i="1"/>
  <c r="DJ16" i="1"/>
  <c r="DJ12" i="1"/>
  <c r="DJ13" i="1"/>
  <c r="DJ14" i="1" s="1"/>
  <c r="DJ11" i="1"/>
  <c r="DH14" i="1"/>
  <c r="DI14" i="1"/>
  <c r="DJ7" i="1"/>
  <c r="DJ8" i="1"/>
  <c r="DJ9" i="1" s="1"/>
  <c r="DJ6" i="1"/>
  <c r="DG6" i="1"/>
  <c r="DI9" i="1"/>
  <c r="DG9" i="1"/>
  <c r="DE9" i="1"/>
  <c r="DF43" i="1"/>
  <c r="DE43" i="1"/>
  <c r="DF42" i="1"/>
  <c r="DE42" i="1"/>
  <c r="DG42" i="1" s="1"/>
  <c r="DF41" i="1"/>
  <c r="DG41" i="1" s="1"/>
  <c r="DF39" i="1"/>
  <c r="DE39" i="1"/>
  <c r="DG38" i="1"/>
  <c r="DG37" i="1"/>
  <c r="DG36" i="1"/>
  <c r="DF34" i="1"/>
  <c r="DE34" i="1"/>
  <c r="DG33" i="1"/>
  <c r="DG32" i="1"/>
  <c r="DG31" i="1"/>
  <c r="DF29" i="1"/>
  <c r="DE29" i="1"/>
  <c r="DG28" i="1"/>
  <c r="DG27" i="1"/>
  <c r="DG26" i="1"/>
  <c r="DF24" i="1"/>
  <c r="DE24" i="1"/>
  <c r="DG23" i="1"/>
  <c r="DG22" i="1"/>
  <c r="DG21" i="1"/>
  <c r="DF19" i="1"/>
  <c r="DE19" i="1"/>
  <c r="DG18" i="1"/>
  <c r="DG17" i="1"/>
  <c r="DG16" i="1"/>
  <c r="DF14" i="1"/>
  <c r="DE14" i="1"/>
  <c r="DG13" i="1"/>
  <c r="DG12" i="1"/>
  <c r="DG11" i="1"/>
  <c r="DF9" i="1"/>
  <c r="DG8" i="1"/>
  <c r="DG7" i="1"/>
  <c r="DB42" i="1"/>
  <c r="DD42" i="1" s="1"/>
  <c r="DC42" i="1"/>
  <c r="DC44" i="1" s="1"/>
  <c r="DB43" i="1"/>
  <c r="DD43" i="1" s="1"/>
  <c r="DD44" i="1" s="1"/>
  <c r="DC43" i="1"/>
  <c r="DC41" i="1"/>
  <c r="DB41" i="1"/>
  <c r="DD41" i="1" s="1"/>
  <c r="DB39" i="1"/>
  <c r="DC39" i="1"/>
  <c r="DD39" i="1"/>
  <c r="DD37" i="1"/>
  <c r="DD38" i="1"/>
  <c r="DD36" i="1"/>
  <c r="DD32" i="1"/>
  <c r="DD33" i="1"/>
  <c r="DD31" i="1"/>
  <c r="DB34" i="1"/>
  <c r="DC34" i="1"/>
  <c r="DD34" i="1"/>
  <c r="DB29" i="1"/>
  <c r="DC29" i="1"/>
  <c r="DD29" i="1"/>
  <c r="DD27" i="1"/>
  <c r="DD28" i="1"/>
  <c r="DD26" i="1"/>
  <c r="DD22" i="1"/>
  <c r="DD23" i="1"/>
  <c r="DD21" i="1"/>
  <c r="DB24" i="1"/>
  <c r="DC24" i="1"/>
  <c r="DD24" i="1"/>
  <c r="DD17" i="1"/>
  <c r="DD18" i="1"/>
  <c r="DD16" i="1"/>
  <c r="DB19" i="1"/>
  <c r="DC19" i="1"/>
  <c r="DD19" i="1"/>
  <c r="DD12" i="1"/>
  <c r="DD13" i="1"/>
  <c r="DD11" i="1"/>
  <c r="DB14" i="1"/>
  <c r="DC14" i="1"/>
  <c r="DD14" i="1"/>
  <c r="DD7" i="1"/>
  <c r="DD8" i="1"/>
  <c r="DD6" i="1"/>
  <c r="DB9" i="1"/>
  <c r="DC9" i="1"/>
  <c r="DD9" i="1"/>
  <c r="CQ43" i="1"/>
  <c r="CQ42" i="1"/>
  <c r="CQ41" i="1"/>
  <c r="CN41" i="1"/>
  <c r="CO41" i="1"/>
  <c r="CN42" i="1"/>
  <c r="CN44" i="1"/>
  <c r="CN43" i="1"/>
  <c r="CM42" i="1"/>
  <c r="CM43" i="1"/>
  <c r="CO43" i="1"/>
  <c r="CM41" i="1"/>
  <c r="CV39" i="1"/>
  <c r="CW39" i="1"/>
  <c r="CY39" i="1"/>
  <c r="CZ39" i="1"/>
  <c r="DA39" i="1"/>
  <c r="CX37" i="1"/>
  <c r="CX38" i="1"/>
  <c r="CX39" i="1"/>
  <c r="CX36" i="1"/>
  <c r="DA32" i="1"/>
  <c r="DA33" i="1"/>
  <c r="DA34" i="1"/>
  <c r="DA31" i="1"/>
  <c r="CX32" i="1"/>
  <c r="CX34" i="1" s="1"/>
  <c r="CX33" i="1"/>
  <c r="CX31" i="1"/>
  <c r="CV34" i="1"/>
  <c r="CW34" i="1"/>
  <c r="CY34" i="1"/>
  <c r="CZ34" i="1"/>
  <c r="DA27" i="1"/>
  <c r="DA29" i="1"/>
  <c r="DA28" i="1"/>
  <c r="DA26" i="1"/>
  <c r="CX27" i="1"/>
  <c r="CX28" i="1"/>
  <c r="CX26" i="1"/>
  <c r="CV29" i="1"/>
  <c r="CW29" i="1"/>
  <c r="CY29" i="1"/>
  <c r="CZ29" i="1"/>
  <c r="CV24" i="1"/>
  <c r="CW24" i="1"/>
  <c r="CY24" i="1"/>
  <c r="CZ24" i="1"/>
  <c r="DA24" i="1"/>
  <c r="DA22" i="1"/>
  <c r="DA23" i="1"/>
  <c r="DA21" i="1"/>
  <c r="CX22" i="1"/>
  <c r="CX23" i="1"/>
  <c r="CX24" i="1"/>
  <c r="CX21" i="1"/>
  <c r="DA17" i="1"/>
  <c r="DA19" i="1"/>
  <c r="DA18" i="1"/>
  <c r="DA16" i="1"/>
  <c r="CX17" i="1"/>
  <c r="CX18" i="1"/>
  <c r="CX19" i="1"/>
  <c r="CX16" i="1"/>
  <c r="CY19" i="1"/>
  <c r="CZ19" i="1"/>
  <c r="CV19" i="1"/>
  <c r="CW19" i="1"/>
  <c r="DA12" i="1"/>
  <c r="DA13" i="1"/>
  <c r="DA11" i="1"/>
  <c r="CV14" i="1"/>
  <c r="CW14" i="1"/>
  <c r="CY14" i="1"/>
  <c r="CZ14" i="1"/>
  <c r="CX12" i="1"/>
  <c r="CX13" i="1"/>
  <c r="CX14" i="1"/>
  <c r="CX11" i="1"/>
  <c r="DA7" i="1"/>
  <c r="DA8" i="1"/>
  <c r="DA6" i="1"/>
  <c r="CY9" i="1"/>
  <c r="CZ9" i="1"/>
  <c r="CV9" i="1"/>
  <c r="CW9" i="1"/>
  <c r="CX7" i="1"/>
  <c r="CX9" i="1"/>
  <c r="CX8" i="1"/>
  <c r="CX6" i="1"/>
  <c r="CV41" i="1"/>
  <c r="CW41" i="1"/>
  <c r="CX41" i="1" s="1"/>
  <c r="CY41" i="1"/>
  <c r="CZ41" i="1"/>
  <c r="DA41" i="1"/>
  <c r="CV42" i="1"/>
  <c r="CX42" i="1"/>
  <c r="CW42" i="1"/>
  <c r="CY42" i="1"/>
  <c r="CZ42" i="1"/>
  <c r="CZ44" i="1" s="1"/>
  <c r="CV43" i="1"/>
  <c r="CX43" i="1" s="1"/>
  <c r="CX44" i="1" s="1"/>
  <c r="CW43" i="1"/>
  <c r="CW44" i="1"/>
  <c r="CY43" i="1"/>
  <c r="DA43" i="1"/>
  <c r="DA44" i="1" s="1"/>
  <c r="CZ43" i="1"/>
  <c r="CT42" i="1"/>
  <c r="CU42" i="1"/>
  <c r="CT43" i="1"/>
  <c r="CU43" i="1"/>
  <c r="CU44" i="1" s="1"/>
  <c r="CT41" i="1"/>
  <c r="CS42" i="1"/>
  <c r="CS43" i="1"/>
  <c r="CS44" i="1" s="1"/>
  <c r="CS41" i="1"/>
  <c r="CU41" i="1" s="1"/>
  <c r="CP42" i="1"/>
  <c r="CR42" i="1"/>
  <c r="CP41" i="1"/>
  <c r="CR41" i="1"/>
  <c r="CK43" i="1"/>
  <c r="CK44" i="1"/>
  <c r="CK42" i="1"/>
  <c r="CK41" i="1"/>
  <c r="CJ43" i="1"/>
  <c r="CL43" i="1"/>
  <c r="CL44" i="1"/>
  <c r="CJ42" i="1"/>
  <c r="CJ41" i="1"/>
  <c r="CL41" i="1"/>
  <c r="CH43" i="1"/>
  <c r="CH44" i="1"/>
  <c r="CH42" i="1"/>
  <c r="CH41" i="1"/>
  <c r="CG43" i="1"/>
  <c r="CI43" i="1"/>
  <c r="CG42" i="1"/>
  <c r="CG44" i="1"/>
  <c r="CG41" i="1"/>
  <c r="CI41" i="1"/>
  <c r="CE43" i="1"/>
  <c r="CE44" i="1"/>
  <c r="CE42" i="1"/>
  <c r="CE41" i="1"/>
  <c r="CD43" i="1"/>
  <c r="CD42" i="1"/>
  <c r="CD41" i="1"/>
  <c r="CF41" i="1"/>
  <c r="CP43" i="1"/>
  <c r="CR43" i="1"/>
  <c r="CR44" i="1" s="1"/>
  <c r="CL42" i="1"/>
  <c r="CU38" i="1"/>
  <c r="CU37" i="1"/>
  <c r="CU39" i="1"/>
  <c r="CU36" i="1"/>
  <c r="CT34" i="1"/>
  <c r="CS34" i="1"/>
  <c r="CU33" i="1"/>
  <c r="CU34" i="1" s="1"/>
  <c r="CU32" i="1"/>
  <c r="CU31" i="1"/>
  <c r="CU28" i="1"/>
  <c r="CU29" i="1"/>
  <c r="CU27" i="1"/>
  <c r="CU26" i="1"/>
  <c r="CT24" i="1"/>
  <c r="CS24" i="1"/>
  <c r="CU23" i="1"/>
  <c r="CU24" i="1"/>
  <c r="CU22" i="1"/>
  <c r="CU21" i="1"/>
  <c r="CU18" i="1"/>
  <c r="CU19" i="1"/>
  <c r="CU17" i="1"/>
  <c r="CU16" i="1"/>
  <c r="CU13" i="1"/>
  <c r="CU14" i="1"/>
  <c r="CU12" i="1"/>
  <c r="CU11" i="1"/>
  <c r="CU8" i="1"/>
  <c r="CU9" i="1"/>
  <c r="CU7" i="1"/>
  <c r="CU6" i="1"/>
  <c r="CQ34" i="1"/>
  <c r="CR33" i="1"/>
  <c r="CR34" i="1"/>
  <c r="CR32" i="1"/>
  <c r="CR31" i="1"/>
  <c r="CR38" i="1"/>
  <c r="CR39" i="1"/>
  <c r="CR37" i="1"/>
  <c r="CR36" i="1"/>
  <c r="CP39" i="1"/>
  <c r="CQ39" i="1"/>
  <c r="CR28" i="1"/>
  <c r="CR29" i="1"/>
  <c r="CR27" i="1"/>
  <c r="CR26" i="1"/>
  <c r="CP29" i="1"/>
  <c r="CQ29" i="1"/>
  <c r="CR23" i="1"/>
  <c r="CR22" i="1"/>
  <c r="CR21" i="1"/>
  <c r="CP24" i="1"/>
  <c r="CQ24" i="1"/>
  <c r="CR18" i="1"/>
  <c r="CR19" i="1"/>
  <c r="CR17" i="1"/>
  <c r="CR16" i="1"/>
  <c r="CP19" i="1"/>
  <c r="CQ19" i="1"/>
  <c r="CR13" i="1"/>
  <c r="CR12" i="1"/>
  <c r="CR11" i="1"/>
  <c r="CO11" i="1"/>
  <c r="CP14" i="1"/>
  <c r="CQ14" i="1"/>
  <c r="CR8" i="1"/>
  <c r="CR9" i="1"/>
  <c r="CR7" i="1"/>
  <c r="CR6" i="1"/>
  <c r="CO6" i="1"/>
  <c r="CP9" i="1"/>
  <c r="CQ9" i="1"/>
  <c r="AU44" i="1"/>
  <c r="AT44" i="1"/>
  <c r="AS44" i="1"/>
  <c r="AQ44" i="1"/>
  <c r="AP44" i="1"/>
  <c r="AN44" i="1"/>
  <c r="AM44" i="1"/>
  <c r="CB43" i="1"/>
  <c r="CA43" i="1"/>
  <c r="CC43" i="1"/>
  <c r="CC44" i="1"/>
  <c r="BY43" i="1"/>
  <c r="BY44" i="1"/>
  <c r="BX43" i="1"/>
  <c r="BX44" i="1"/>
  <c r="BV43" i="1"/>
  <c r="BV44" i="1"/>
  <c r="BU43" i="1"/>
  <c r="BS43" i="1"/>
  <c r="BT43" i="1"/>
  <c r="BR43" i="1"/>
  <c r="BP43" i="1"/>
  <c r="BP44" i="1"/>
  <c r="BO43" i="1"/>
  <c r="BO44" i="1"/>
  <c r="BM43" i="1"/>
  <c r="BL43" i="1"/>
  <c r="BN43" i="1"/>
  <c r="BN44" i="1"/>
  <c r="BJ43" i="1"/>
  <c r="BJ44" i="1"/>
  <c r="BI43" i="1"/>
  <c r="BI44" i="1"/>
  <c r="BG43" i="1"/>
  <c r="BF43" i="1"/>
  <c r="BD43" i="1"/>
  <c r="BC43" i="1"/>
  <c r="BE43" i="1"/>
  <c r="BE44" i="1"/>
  <c r="BA43" i="1"/>
  <c r="BA44" i="1"/>
  <c r="AZ43" i="1"/>
  <c r="AZ44" i="1"/>
  <c r="AX43" i="1"/>
  <c r="AX44" i="1"/>
  <c r="AW43" i="1"/>
  <c r="AW44" i="1"/>
  <c r="AV43" i="1"/>
  <c r="AR43" i="1"/>
  <c r="AR44" i="1"/>
  <c r="AO43" i="1"/>
  <c r="CJ44" i="1"/>
  <c r="CD44" i="1"/>
  <c r="CB42" i="1"/>
  <c r="CA42" i="1"/>
  <c r="BY42" i="1"/>
  <c r="BX42" i="1"/>
  <c r="BZ42" i="1"/>
  <c r="BV42" i="1"/>
  <c r="BU42" i="1"/>
  <c r="BW42" i="1"/>
  <c r="BS42" i="1"/>
  <c r="BR42" i="1"/>
  <c r="BT42" i="1"/>
  <c r="BP42" i="1"/>
  <c r="BQ42" i="1"/>
  <c r="BO42" i="1"/>
  <c r="BM42" i="1"/>
  <c r="BM44" i="1"/>
  <c r="BL42" i="1"/>
  <c r="BL44" i="1"/>
  <c r="BJ42" i="1"/>
  <c r="BI42" i="1"/>
  <c r="BG42" i="1"/>
  <c r="BF42" i="1"/>
  <c r="BF44" i="1"/>
  <c r="BH42" i="1"/>
  <c r="BD42" i="1"/>
  <c r="BC42" i="1"/>
  <c r="BC44" i="1"/>
  <c r="BA42" i="1"/>
  <c r="AZ42" i="1"/>
  <c r="AX42" i="1"/>
  <c r="AW42" i="1"/>
  <c r="AY42" i="1"/>
  <c r="AV42" i="1"/>
  <c r="AR42" i="1"/>
  <c r="AO42" i="1"/>
  <c r="AO44" i="1"/>
  <c r="CB41" i="1"/>
  <c r="CA41" i="1"/>
  <c r="BY41" i="1"/>
  <c r="BX41" i="1"/>
  <c r="BZ41" i="1"/>
  <c r="BV41" i="1"/>
  <c r="BU41" i="1"/>
  <c r="BW41" i="1"/>
  <c r="BS41" i="1"/>
  <c r="BR41" i="1"/>
  <c r="BP41" i="1"/>
  <c r="BO41" i="1"/>
  <c r="BQ41" i="1"/>
  <c r="BM41" i="1"/>
  <c r="BN41" i="1"/>
  <c r="BL41" i="1"/>
  <c r="BJ41" i="1"/>
  <c r="BI41" i="1"/>
  <c r="BK41" i="1"/>
  <c r="BG41" i="1"/>
  <c r="BF41" i="1"/>
  <c r="BH41" i="1"/>
  <c r="BD41" i="1"/>
  <c r="BC41" i="1"/>
  <c r="BA41" i="1"/>
  <c r="AZ41" i="1"/>
  <c r="AX41" i="1"/>
  <c r="AW41" i="1"/>
  <c r="AY41" i="1"/>
  <c r="AV41" i="1"/>
  <c r="AR41" i="1"/>
  <c r="AO41" i="1"/>
  <c r="CN39" i="1"/>
  <c r="CM39" i="1"/>
  <c r="CO38" i="1"/>
  <c r="CO39" i="1"/>
  <c r="CO37" i="1"/>
  <c r="CO36" i="1"/>
  <c r="CN29" i="1"/>
  <c r="CM29" i="1"/>
  <c r="CO28" i="1"/>
  <c r="CO29" i="1"/>
  <c r="CO27" i="1"/>
  <c r="CO26" i="1"/>
  <c r="CN24" i="1"/>
  <c r="CM24" i="1"/>
  <c r="CO23" i="1"/>
  <c r="CO22" i="1"/>
  <c r="CO24" i="1"/>
  <c r="CO21" i="1"/>
  <c r="CN19" i="1"/>
  <c r="CM19" i="1"/>
  <c r="CO18" i="1"/>
  <c r="CO17" i="1"/>
  <c r="CO16" i="1"/>
  <c r="CN14" i="1"/>
  <c r="CM14" i="1"/>
  <c r="CO13" i="1"/>
  <c r="CO14" i="1"/>
  <c r="CO12" i="1"/>
  <c r="CN9" i="1"/>
  <c r="CM9" i="1"/>
  <c r="CO8" i="1"/>
  <c r="CO9" i="1"/>
  <c r="CO7" i="1"/>
  <c r="CK29" i="1"/>
  <c r="CJ29" i="1"/>
  <c r="CL28" i="1"/>
  <c r="CL27" i="1"/>
  <c r="CL26" i="1"/>
  <c r="CK24" i="1"/>
  <c r="CL23" i="1"/>
  <c r="CL24" i="1"/>
  <c r="CL22" i="1"/>
  <c r="CL21" i="1"/>
  <c r="CK19" i="1"/>
  <c r="CJ19" i="1"/>
  <c r="CL18" i="1"/>
  <c r="CL17" i="1"/>
  <c r="CL16" i="1"/>
  <c r="CK14" i="1"/>
  <c r="CJ14" i="1"/>
  <c r="CL13" i="1"/>
  <c r="CL14" i="1"/>
  <c r="CL12" i="1"/>
  <c r="CL11" i="1"/>
  <c r="CK9" i="1"/>
  <c r="CJ9" i="1"/>
  <c r="CL8" i="1"/>
  <c r="CL7" i="1"/>
  <c r="CL9" i="1"/>
  <c r="CL6" i="1"/>
  <c r="CG29" i="1"/>
  <c r="CF28" i="1"/>
  <c r="CF27" i="1"/>
  <c r="CH29" i="1"/>
  <c r="CI29" i="1"/>
  <c r="CF23" i="1"/>
  <c r="CF22" i="1"/>
  <c r="CF24" i="1"/>
  <c r="CF12" i="1"/>
  <c r="CE29" i="1"/>
  <c r="CD29" i="1"/>
  <c r="CE24" i="1"/>
  <c r="CD24" i="1"/>
  <c r="CE19" i="1"/>
  <c r="CD19" i="1"/>
  <c r="CE14" i="1"/>
  <c r="CD14" i="1"/>
  <c r="CE9" i="1"/>
  <c r="CD9" i="1"/>
  <c r="CF26" i="1"/>
  <c r="CF21" i="1"/>
  <c r="CF18" i="1"/>
  <c r="CF19" i="1"/>
  <c r="CF17" i="1"/>
  <c r="CF16" i="1"/>
  <c r="CF13" i="1"/>
  <c r="CF11" i="1"/>
  <c r="CF8" i="1"/>
  <c r="CF7" i="1"/>
  <c r="CF9" i="1"/>
  <c r="CF6" i="1"/>
  <c r="CC28" i="1"/>
  <c r="CC29" i="1"/>
  <c r="CC27" i="1"/>
  <c r="CC26" i="1"/>
  <c r="CC23" i="1"/>
  <c r="CC22" i="1"/>
  <c r="CC21" i="1"/>
  <c r="CC18" i="1"/>
  <c r="CC17" i="1"/>
  <c r="CC19" i="1"/>
  <c r="CC16" i="1"/>
  <c r="CC13" i="1"/>
  <c r="CC12" i="1"/>
  <c r="CC11" i="1"/>
  <c r="CC8" i="1"/>
  <c r="CC7" i="1"/>
  <c r="CC6" i="1"/>
  <c r="BY29" i="1"/>
  <c r="BX29" i="1"/>
  <c r="BZ28" i="1"/>
  <c r="BZ27" i="1"/>
  <c r="BZ26" i="1"/>
  <c r="BY24" i="1"/>
  <c r="BZ23" i="1"/>
  <c r="BZ22" i="1"/>
  <c r="BZ24" i="1"/>
  <c r="BZ21" i="1"/>
  <c r="BY19" i="1"/>
  <c r="BX19" i="1"/>
  <c r="BZ18" i="1"/>
  <c r="BZ19" i="1"/>
  <c r="BZ17" i="1"/>
  <c r="BZ16" i="1"/>
  <c r="BY14" i="1"/>
  <c r="BX14" i="1"/>
  <c r="BZ13" i="1"/>
  <c r="BZ12" i="1"/>
  <c r="BZ14" i="1"/>
  <c r="BZ11" i="1"/>
  <c r="BY9" i="1"/>
  <c r="BX9" i="1"/>
  <c r="BZ8" i="1"/>
  <c r="BZ9" i="1"/>
  <c r="BZ7" i="1"/>
  <c r="BZ6" i="1"/>
  <c r="BW6" i="1"/>
  <c r="BV29" i="1"/>
  <c r="BU29" i="1"/>
  <c r="BW28" i="1"/>
  <c r="BW29" i="1"/>
  <c r="BW27" i="1"/>
  <c r="BW26" i="1"/>
  <c r="BV24" i="1"/>
  <c r="BW23" i="1"/>
  <c r="BW24" i="1"/>
  <c r="BW22" i="1"/>
  <c r="BW21" i="1"/>
  <c r="BV19" i="1"/>
  <c r="BU19" i="1"/>
  <c r="BW18" i="1"/>
  <c r="BW17" i="1"/>
  <c r="BW16" i="1"/>
  <c r="BV14" i="1"/>
  <c r="BU14" i="1"/>
  <c r="BW13" i="1"/>
  <c r="BW14" i="1"/>
  <c r="BW12" i="1"/>
  <c r="BW11" i="1"/>
  <c r="BV9" i="1"/>
  <c r="BU9" i="1"/>
  <c r="BW8" i="1"/>
  <c r="BW7" i="1"/>
  <c r="BW9" i="1"/>
  <c r="BS29" i="1"/>
  <c r="BR29" i="1"/>
  <c r="BT26" i="1"/>
  <c r="BT27" i="1"/>
  <c r="BT28" i="1"/>
  <c r="BT29" i="1"/>
  <c r="BT23" i="1"/>
  <c r="BT24" i="1"/>
  <c r="BT22" i="1"/>
  <c r="BS24" i="1"/>
  <c r="BT21" i="1"/>
  <c r="BT18" i="1"/>
  <c r="BT19" i="1"/>
  <c r="BT17" i="1"/>
  <c r="BS19" i="1"/>
  <c r="BR19" i="1"/>
  <c r="BT16" i="1"/>
  <c r="BT13" i="1"/>
  <c r="BT14" i="1"/>
  <c r="BT12" i="1"/>
  <c r="BS14" i="1"/>
  <c r="BR14" i="1"/>
  <c r="BT11" i="1"/>
  <c r="BT8" i="1"/>
  <c r="BT7" i="1"/>
  <c r="BT9" i="1"/>
  <c r="BS9" i="1"/>
  <c r="BR9" i="1"/>
  <c r="BT6" i="1"/>
  <c r="BQ6" i="1"/>
  <c r="BQ23" i="1"/>
  <c r="BQ24" i="1"/>
  <c r="BQ22" i="1"/>
  <c r="BP24" i="1"/>
  <c r="BO24" i="1"/>
  <c r="BQ21" i="1"/>
  <c r="BQ18" i="1"/>
  <c r="BQ17" i="1"/>
  <c r="BP19" i="1"/>
  <c r="BO19" i="1"/>
  <c r="BQ16" i="1"/>
  <c r="BQ13" i="1"/>
  <c r="BQ14" i="1"/>
  <c r="BQ12" i="1"/>
  <c r="BP14" i="1"/>
  <c r="BO14" i="1"/>
  <c r="BQ11" i="1"/>
  <c r="BQ8" i="1"/>
  <c r="BQ7" i="1"/>
  <c r="BQ9" i="1"/>
  <c r="BP9" i="1"/>
  <c r="BO9" i="1"/>
  <c r="BN23" i="1"/>
  <c r="BN22" i="1"/>
  <c r="BM24" i="1"/>
  <c r="BL24" i="1"/>
  <c r="BN21" i="1"/>
  <c r="BN18" i="1"/>
  <c r="BN19" i="1"/>
  <c r="BN17" i="1"/>
  <c r="BM19" i="1"/>
  <c r="BL19" i="1"/>
  <c r="BN16" i="1"/>
  <c r="BN13" i="1"/>
  <c r="BN12" i="1"/>
  <c r="BN14" i="1"/>
  <c r="BM14" i="1"/>
  <c r="BL14" i="1"/>
  <c r="BN11" i="1"/>
  <c r="BN8" i="1"/>
  <c r="BN7" i="1"/>
  <c r="BM9" i="1"/>
  <c r="BL9" i="1"/>
  <c r="BN6" i="1"/>
  <c r="BK21" i="1"/>
  <c r="BK22" i="1"/>
  <c r="BK24" i="1"/>
  <c r="BK23" i="1"/>
  <c r="BJ24" i="1"/>
  <c r="BI24" i="1"/>
  <c r="BK18" i="1"/>
  <c r="BK17" i="1"/>
  <c r="BK19" i="1"/>
  <c r="BJ19" i="1"/>
  <c r="BI19" i="1"/>
  <c r="BK16" i="1"/>
  <c r="BK13" i="1"/>
  <c r="BK14" i="1"/>
  <c r="BK12" i="1"/>
  <c r="BJ14" i="1"/>
  <c r="BI14" i="1"/>
  <c r="BK11" i="1"/>
  <c r="BK8" i="1"/>
  <c r="BK9" i="1"/>
  <c r="BK7" i="1"/>
  <c r="BJ9" i="1"/>
  <c r="BI9" i="1"/>
  <c r="BK6" i="1"/>
  <c r="BH24" i="1"/>
  <c r="BG24" i="1"/>
  <c r="BH19" i="1"/>
  <c r="BG19" i="1"/>
  <c r="BF19" i="1"/>
  <c r="BH14" i="1"/>
  <c r="BG14" i="1"/>
  <c r="BF14" i="1"/>
  <c r="BH9" i="1"/>
  <c r="BG9" i="1"/>
  <c r="BF9" i="1"/>
  <c r="AV23" i="1"/>
  <c r="AV24" i="1"/>
  <c r="AV22" i="1"/>
  <c r="AV21" i="1"/>
  <c r="AV18" i="1"/>
  <c r="AV19" i="1"/>
  <c r="AV17" i="1"/>
  <c r="AV16" i="1"/>
  <c r="AT19" i="1"/>
  <c r="AT9" i="1"/>
  <c r="AV8" i="1"/>
  <c r="AV7" i="1"/>
  <c r="AV6" i="1"/>
  <c r="AR23" i="1"/>
  <c r="AR24" i="1"/>
  <c r="AR22" i="1"/>
  <c r="AR21" i="1"/>
  <c r="AR18" i="1"/>
  <c r="AR19" i="1"/>
  <c r="AR17" i="1"/>
  <c r="AR16" i="1"/>
  <c r="AR6" i="1"/>
  <c r="AR7" i="1"/>
  <c r="AR8" i="1"/>
  <c r="AR9" i="1"/>
  <c r="AP19" i="1"/>
  <c r="BE13" i="1"/>
  <c r="BE14" i="1"/>
  <c r="BE12" i="1"/>
  <c r="BE18" i="1"/>
  <c r="BE19" i="1"/>
  <c r="BE17" i="1"/>
  <c r="BD19" i="1"/>
  <c r="BC19" i="1"/>
  <c r="BE16" i="1"/>
  <c r="BD14" i="1"/>
  <c r="BC14" i="1"/>
  <c r="BE11" i="1"/>
  <c r="BE8" i="1"/>
  <c r="BE9" i="1"/>
  <c r="BE7" i="1"/>
  <c r="BD9" i="1"/>
  <c r="BC9" i="1"/>
  <c r="BE6" i="1"/>
  <c r="AS9" i="1"/>
  <c r="AZ24" i="1"/>
  <c r="BB13" i="1"/>
  <c r="BB14" i="1"/>
  <c r="BB12" i="1"/>
  <c r="BB21" i="1"/>
  <c r="BB22" i="1"/>
  <c r="BB23" i="1"/>
  <c r="BB24" i="1"/>
  <c r="BB16" i="1"/>
  <c r="BB17" i="1"/>
  <c r="BB18" i="1"/>
  <c r="BA14" i="1"/>
  <c r="AZ14" i="1"/>
  <c r="BB11" i="1"/>
  <c r="BB6" i="1"/>
  <c r="BB7" i="1"/>
  <c r="BB8" i="1"/>
  <c r="BB9" i="1"/>
  <c r="BA24" i="1"/>
  <c r="AZ19" i="1"/>
  <c r="BA19" i="1"/>
  <c r="AZ9" i="1"/>
  <c r="BA9" i="1"/>
  <c r="AX24" i="1"/>
  <c r="AY22" i="1"/>
  <c r="AY23" i="1"/>
  <c r="AY24" i="1"/>
  <c r="AW19" i="1"/>
  <c r="AX19" i="1"/>
  <c r="AY17" i="1"/>
  <c r="AY18" i="1"/>
  <c r="AY19" i="1"/>
  <c r="AW9" i="1"/>
  <c r="AX9" i="1"/>
  <c r="AY7" i="1"/>
  <c r="AY8" i="1"/>
  <c r="AY9" i="1"/>
  <c r="AM9" i="1"/>
  <c r="AN9" i="1"/>
  <c r="AO8" i="1"/>
  <c r="AO9" i="1"/>
  <c r="AO7" i="1"/>
  <c r="AP9" i="1"/>
  <c r="AU9" i="1"/>
  <c r="AM19" i="1"/>
  <c r="AN19" i="1"/>
  <c r="AO19" i="1"/>
  <c r="AQ19" i="1"/>
  <c r="AS19" i="1"/>
  <c r="AU19" i="1"/>
  <c r="AM24" i="1"/>
  <c r="AN24" i="1"/>
  <c r="AO24" i="1"/>
  <c r="AQ24" i="1"/>
  <c r="AU24" i="1"/>
  <c r="AY21" i="1"/>
  <c r="AY16" i="1"/>
  <c r="AY6" i="1"/>
  <c r="AO6" i="1"/>
  <c r="AQ9" i="1"/>
  <c r="CB44" i="1"/>
  <c r="CL29" i="1"/>
  <c r="BK42" i="1"/>
  <c r="BT41" i="1"/>
  <c r="CC42" i="1"/>
  <c r="CO19" i="1"/>
  <c r="CC41" i="1"/>
  <c r="BB43" i="1"/>
  <c r="BB44" i="1"/>
  <c r="BQ19" i="1"/>
  <c r="BZ29" i="1"/>
  <c r="BD44" i="1"/>
  <c r="CR14" i="1"/>
  <c r="CL19" i="1"/>
  <c r="CC9" i="1"/>
  <c r="BK43" i="1"/>
  <c r="BK44" i="1"/>
  <c r="CC24" i="1"/>
  <c r="BB19" i="1"/>
  <c r="AV9" i="1"/>
  <c r="BW19" i="1"/>
  <c r="CC14" i="1"/>
  <c r="CF29" i="1"/>
  <c r="BN42" i="1"/>
  <c r="AV44" i="1"/>
  <c r="BN9" i="1"/>
  <c r="BN24" i="1"/>
  <c r="CF14" i="1"/>
  <c r="BH43" i="1"/>
  <c r="BH44" i="1"/>
  <c r="BG44" i="1"/>
  <c r="CR24" i="1"/>
  <c r="BQ43" i="1"/>
  <c r="BQ44" i="1"/>
  <c r="CQ44" i="1"/>
  <c r="CO42" i="1"/>
  <c r="CM44" i="1"/>
  <c r="CO44" i="1"/>
  <c r="CF42" i="1"/>
  <c r="BW43" i="1"/>
  <c r="DA14" i="1"/>
  <c r="AY43" i="1"/>
  <c r="AY44" i="1"/>
  <c r="BR44" i="1"/>
  <c r="CY44" i="1"/>
  <c r="DA42" i="1"/>
  <c r="DA9" i="1"/>
  <c r="CX29" i="1"/>
  <c r="BW44" i="1"/>
  <c r="BT44" i="1"/>
  <c r="BZ43" i="1"/>
  <c r="BZ44" i="1"/>
  <c r="BS44" i="1"/>
  <c r="BU44" i="1"/>
  <c r="CA44" i="1"/>
  <c r="CF43" i="1"/>
  <c r="CF44" i="1"/>
  <c r="CT44" i="1"/>
  <c r="CI42" i="1"/>
  <c r="CI44" i="1"/>
  <c r="CP44" i="1"/>
  <c r="DB44" i="1" l="1"/>
  <c r="CV44" i="1"/>
  <c r="DJ42" i="1"/>
  <c r="DJ43" i="1"/>
  <c r="DG14" i="1"/>
  <c r="DG19" i="1"/>
  <c r="DG24" i="1"/>
  <c r="DG29" i="1"/>
  <c r="DG34" i="1"/>
  <c r="DG39" i="1"/>
  <c r="DE44" i="1"/>
  <c r="DG43" i="1"/>
  <c r="DG44" i="1" s="1"/>
  <c r="DF44" i="1"/>
  <c r="DJ44" i="1" l="1"/>
  <c r="DI44" i="1"/>
</calcChain>
</file>

<file path=xl/sharedStrings.xml><?xml version="1.0" encoding="utf-8"?>
<sst xmlns="http://schemas.openxmlformats.org/spreadsheetml/2006/main" count="231" uniqueCount="71">
  <si>
    <t>Spring 88</t>
  </si>
  <si>
    <t>Spring 89</t>
  </si>
  <si>
    <t>Spring 90</t>
  </si>
  <si>
    <t>Spring 91</t>
  </si>
  <si>
    <t>Spring 92</t>
  </si>
  <si>
    <t>Spring 93</t>
  </si>
  <si>
    <t>Spring 94</t>
  </si>
  <si>
    <t>Spring 1995</t>
  </si>
  <si>
    <t>Spring 1996</t>
  </si>
  <si>
    <t>Spring 1997</t>
  </si>
  <si>
    <t>Spring 1998</t>
  </si>
  <si>
    <t>Spring</t>
  </si>
  <si>
    <t>Spring 1999</t>
  </si>
  <si>
    <t>Spring 2001</t>
  </si>
  <si>
    <t>Spring 2002</t>
  </si>
  <si>
    <t>Spring 2003</t>
  </si>
  <si>
    <t>Spring 2004</t>
  </si>
  <si>
    <t>Spring 2005</t>
  </si>
  <si>
    <t>Spring 2006</t>
  </si>
  <si>
    <t>Spring 2007*</t>
  </si>
  <si>
    <t>Spring 2008</t>
  </si>
  <si>
    <t>Spring 2009</t>
  </si>
  <si>
    <t>Spring 2010</t>
  </si>
  <si>
    <t>Spring 2011</t>
  </si>
  <si>
    <t>Spring 2012</t>
  </si>
  <si>
    <t>Spring 2013</t>
  </si>
  <si>
    <t>Spring 2014</t>
  </si>
  <si>
    <t>Spring 2015</t>
  </si>
  <si>
    <t>Spring 2016</t>
  </si>
  <si>
    <t>Spring 2017</t>
  </si>
  <si>
    <t>Spring 2018</t>
  </si>
  <si>
    <t>Spring 2019</t>
  </si>
  <si>
    <t>Spring 2020</t>
  </si>
  <si>
    <t>Spring 2021</t>
  </si>
  <si>
    <t>Spring 2022</t>
  </si>
  <si>
    <t>Spring 2023</t>
  </si>
  <si>
    <t>Fresh.</t>
  </si>
  <si>
    <t>Transfer</t>
  </si>
  <si>
    <t xml:space="preserve"> Fresh.</t>
  </si>
  <si>
    <t xml:space="preserve"> Transfer</t>
  </si>
  <si>
    <t>Freshmen</t>
  </si>
  <si>
    <t>Transfers</t>
  </si>
  <si>
    <t xml:space="preserve">COLLEGE OF LIBERAL ARTS </t>
  </si>
  <si>
    <t xml:space="preserve">   </t>
  </si>
  <si>
    <t>Total</t>
  </si>
  <si>
    <t xml:space="preserve"> </t>
  </si>
  <si>
    <t>DO NOT USE THE NEXT THREE</t>
  </si>
  <si>
    <t>fer</t>
  </si>
  <si>
    <t xml:space="preserve">  Total</t>
  </si>
  <si>
    <t>Completed Applications</t>
  </si>
  <si>
    <t xml:space="preserve">FORMULAS TO ADD UP TO THE </t>
  </si>
  <si>
    <t>Admitted</t>
  </si>
  <si>
    <t>TOTALS. FIRST INSERT 3 COLUMNS</t>
  </si>
  <si>
    <t>Enrolled</t>
  </si>
  <si>
    <t>TO LEFT LEFT OF THIS COLUMN</t>
  </si>
  <si>
    <t>Yield Rate</t>
  </si>
  <si>
    <t>AND THEN COPY THE 3 COLUMNS</t>
  </si>
  <si>
    <t xml:space="preserve">COLLEGE OF SCIENCE AND MATHEMATICS </t>
  </si>
  <si>
    <t xml:space="preserve">COLLEGE OF MANAGEMENT </t>
  </si>
  <si>
    <t>THE LEFT.</t>
  </si>
  <si>
    <t>MAKING A PRINT FILE, JUST EXCLUDE</t>
  </si>
  <si>
    <t>THESE LINES FROM THE RANGE.</t>
  </si>
  <si>
    <t xml:space="preserve">COLLEGE OF NURSING &amp; HEALTH SCIENCES </t>
  </si>
  <si>
    <t>N/A</t>
  </si>
  <si>
    <t xml:space="preserve">COLLEGE OF EDUCATION &amp; HUMAN DEVELOPMENT </t>
  </si>
  <si>
    <t>McCORMACK GRADUATE SCHOOL OF POLICY AND GLOBAL STUDIES</t>
  </si>
  <si>
    <t>SCHOOL FOR THE ENVIRONMENT</t>
  </si>
  <si>
    <t>TOTAL</t>
  </si>
  <si>
    <t>Spring 2024</t>
  </si>
  <si>
    <t>Spring 2025</t>
  </si>
  <si>
    <t>Undergraduate Spring Admissions by College - Spring 2021 -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</si>
</sst>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0.0%"/>
    <numFmt numFmtId="165" formatCode="mmmm\ d\,\ yyyy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1" applyNumberFormat="0" applyFill="0" applyAlignment="0" applyProtection="0"/>
  </cellStyleXfs>
  <cellXfs count="65">
    <xf numFmtId="0" fontId="0" fillId="0" borderId="0" xfId="0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0" xfId="1" applyNumberFormat="1" applyFont="1" applyFill="1"/>
    <xf numFmtId="3" fontId="4" fillId="0" borderId="0" xfId="0" applyNumberFormat="1" applyFont="1" applyAlignment="1">
      <alignment vertical="top"/>
    </xf>
    <xf numFmtId="164" fontId="4" fillId="0" borderId="0" xfId="8" applyNumberFormat="1" applyFont="1"/>
    <xf numFmtId="164" fontId="4" fillId="0" borderId="0" xfId="8" applyNumberFormat="1" applyFont="1" applyFill="1" applyBorder="1"/>
    <xf numFmtId="3" fontId="4" fillId="0" borderId="0" xfId="0" applyNumberFormat="1" applyFont="1"/>
    <xf numFmtId="3" fontId="4" fillId="0" borderId="0" xfId="0" quotePrefix="1" applyNumberFormat="1" applyFont="1"/>
    <xf numFmtId="49" fontId="6" fillId="0" borderId="0" xfId="0" applyNumberFormat="1" applyFont="1"/>
    <xf numFmtId="0" fontId="7" fillId="0" borderId="0" xfId="0" applyFont="1"/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164" fontId="4" fillId="0" borderId="0" xfId="8" applyNumberFormat="1" applyFont="1" applyFill="1" applyBorder="1" applyAlignment="1">
      <alignment horizontal="center"/>
    </xf>
    <xf numFmtId="164" fontId="4" fillId="0" borderId="0" xfId="8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49" fontId="7" fillId="0" borderId="0" xfId="0" applyNumberFormat="1" applyFont="1"/>
    <xf numFmtId="49" fontId="4" fillId="0" borderId="2" xfId="0" applyNumberFormat="1" applyFont="1" applyBorder="1"/>
    <xf numFmtId="0" fontId="5" fillId="0" borderId="2" xfId="0" applyFont="1" applyBorder="1"/>
    <xf numFmtId="0" fontId="4" fillId="0" borderId="2" xfId="0" applyFont="1" applyBorder="1"/>
    <xf numFmtId="49" fontId="5" fillId="0" borderId="0" xfId="0" applyNumberFormat="1" applyFont="1"/>
    <xf numFmtId="49" fontId="4" fillId="0" borderId="0" xfId="0" applyNumberFormat="1" applyFont="1" applyAlignment="1">
      <alignment horizontal="right"/>
    </xf>
    <xf numFmtId="164" fontId="4" fillId="0" borderId="0" xfId="8" applyNumberFormat="1" applyFont="1" applyFill="1"/>
    <xf numFmtId="9" fontId="4" fillId="0" borderId="0" xfId="8" applyFont="1" applyFill="1" applyAlignment="1">
      <alignment horizontal="center"/>
    </xf>
    <xf numFmtId="49" fontId="5" fillId="0" borderId="0" xfId="0" applyNumberFormat="1" applyFont="1" applyAlignment="1">
      <alignment horizontal="left"/>
    </xf>
    <xf numFmtId="49" fontId="4" fillId="0" borderId="2" xfId="8" applyNumberFormat="1" applyFont="1" applyFill="1" applyBorder="1"/>
    <xf numFmtId="164" fontId="4" fillId="0" borderId="2" xfId="8" applyNumberFormat="1" applyFont="1" applyFill="1" applyBorder="1"/>
    <xf numFmtId="164" fontId="4" fillId="0" borderId="2" xfId="8" applyNumberFormat="1" applyFont="1" applyFill="1" applyBorder="1" applyAlignment="1">
      <alignment horizontal="center"/>
    </xf>
    <xf numFmtId="164" fontId="4" fillId="0" borderId="2" xfId="0" applyNumberFormat="1" applyFont="1" applyBorder="1"/>
    <xf numFmtId="164" fontId="4" fillId="0" borderId="2" xfId="0" applyNumberFormat="1" applyFont="1" applyBorder="1" applyAlignment="1">
      <alignment horizontal="center"/>
    </xf>
    <xf numFmtId="3" fontId="4" fillId="0" borderId="0" xfId="1" applyNumberFormat="1" applyFont="1" applyFill="1" applyBorder="1"/>
    <xf numFmtId="164" fontId="4" fillId="0" borderId="2" xfId="8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9" fontId="4" fillId="0" borderId="2" xfId="8" applyFont="1" applyFill="1" applyBorder="1" applyAlignment="1">
      <alignment horizontal="center"/>
    </xf>
    <xf numFmtId="9" fontId="4" fillId="0" borderId="0" xfId="8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top"/>
    </xf>
    <xf numFmtId="164" fontId="5" fillId="0" borderId="2" xfId="8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0" xfId="8" applyNumberFormat="1" applyFont="1" applyFill="1" applyBorder="1" applyAlignment="1">
      <alignment horizontal="center"/>
    </xf>
    <xf numFmtId="9" fontId="5" fillId="0" borderId="2" xfId="8" applyFont="1" applyFill="1" applyBorder="1" applyAlignment="1">
      <alignment horizontal="center"/>
    </xf>
    <xf numFmtId="9" fontId="5" fillId="0" borderId="0" xfId="8" applyFont="1" applyFill="1" applyAlignment="1">
      <alignment horizontal="center"/>
    </xf>
    <xf numFmtId="9" fontId="5" fillId="0" borderId="0" xfId="8" applyFont="1" applyFill="1" applyBorder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49" fontId="6" fillId="0" borderId="0" xfId="8" applyNumberFormat="1" applyFont="1" applyFill="1" applyBorder="1"/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</cellXfs>
  <cellStyles count="10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M80"/>
  <sheetViews>
    <sheetView tabSelected="1" zoomScale="110" zoomScaleNormal="110" workbookViewId="0">
      <selection activeCell="DQ10" sqref="DQ10"/>
    </sheetView>
  </sheetViews>
  <sheetFormatPr defaultColWidth="11.42578125" defaultRowHeight="15" x14ac:dyDescent="0.25"/>
  <cols>
    <col min="1" max="1" width="20.28515625" style="1" customWidth="1"/>
    <col min="2" max="2" width="9.28515625" style="2" hidden="1" customWidth="1"/>
    <col min="3" max="3" width="9.42578125" style="2" hidden="1" customWidth="1"/>
    <col min="4" max="4" width="10" style="2" hidden="1" customWidth="1"/>
    <col min="5" max="5" width="10.85546875" style="2" hidden="1" customWidth="1"/>
    <col min="6" max="6" width="10.7109375" style="2" hidden="1" customWidth="1"/>
    <col min="7" max="7" width="10.28515625" style="2" hidden="1" customWidth="1"/>
    <col min="8" max="9" width="10.42578125" style="2" hidden="1" customWidth="1"/>
    <col min="10" max="10" width="12.28515625" style="2" hidden="1" customWidth="1"/>
    <col min="11" max="11" width="10" style="2" hidden="1" customWidth="1"/>
    <col min="12" max="12" width="9.85546875" style="2" hidden="1" customWidth="1"/>
    <col min="13" max="13" width="10" style="2" hidden="1" customWidth="1"/>
    <col min="14" max="14" width="9.7109375" style="2" hidden="1" customWidth="1"/>
    <col min="15" max="15" width="10.140625" style="2" hidden="1" customWidth="1"/>
    <col min="16" max="16" width="10.28515625" style="2" hidden="1" customWidth="1"/>
    <col min="17" max="19" width="10" style="2" hidden="1" customWidth="1"/>
    <col min="20" max="21" width="10.28515625" style="2" hidden="1" customWidth="1"/>
    <col min="22" max="22" width="10" style="2" hidden="1" customWidth="1"/>
    <col min="23" max="23" width="9.85546875" style="2" hidden="1" customWidth="1"/>
    <col min="24" max="24" width="9.42578125" style="2" hidden="1" customWidth="1"/>
    <col min="25" max="25" width="9.7109375" style="2" hidden="1" customWidth="1"/>
    <col min="26" max="26" width="10" style="2" hidden="1" customWidth="1"/>
    <col min="27" max="27" width="9.85546875" style="2" hidden="1" customWidth="1"/>
    <col min="28" max="28" width="9.7109375" style="2" hidden="1" customWidth="1"/>
    <col min="29" max="31" width="9.42578125" style="2" hidden="1" customWidth="1"/>
    <col min="32" max="32" width="8.7109375" style="2" hidden="1" customWidth="1"/>
    <col min="33" max="33" width="9.42578125" style="2" hidden="1" customWidth="1"/>
    <col min="34" max="34" width="9.28515625" style="2" hidden="1" customWidth="1"/>
    <col min="35" max="35" width="9.42578125" style="2" hidden="1" customWidth="1"/>
    <col min="36" max="36" width="8.7109375" style="2" hidden="1" customWidth="1"/>
    <col min="37" max="37" width="8.85546875" style="2" hidden="1" customWidth="1"/>
    <col min="38" max="38" width="0.140625" style="2" hidden="1" customWidth="1"/>
    <col min="39" max="39" width="8.42578125" style="2" hidden="1" customWidth="1"/>
    <col min="40" max="40" width="8.28515625" style="2" hidden="1" customWidth="1"/>
    <col min="41" max="42" width="7.42578125" style="2" hidden="1" customWidth="1"/>
    <col min="43" max="43" width="7.7109375" style="2" hidden="1" customWidth="1"/>
    <col min="44" max="44" width="6.7109375" style="2" hidden="1" customWidth="1"/>
    <col min="45" max="46" width="7.42578125" style="2" hidden="1" customWidth="1"/>
    <col min="47" max="47" width="7.85546875" style="2" hidden="1" customWidth="1"/>
    <col min="48" max="48" width="7" style="2" hidden="1" customWidth="1"/>
    <col min="49" max="49" width="6.42578125" style="2" hidden="1" customWidth="1"/>
    <col min="50" max="50" width="7.42578125" style="2" hidden="1" customWidth="1"/>
    <col min="51" max="51" width="8" style="2" hidden="1" customWidth="1"/>
    <col min="52" max="52" width="7.42578125" style="2" hidden="1" customWidth="1"/>
    <col min="53" max="53" width="7.7109375" style="2" hidden="1" customWidth="1"/>
    <col min="54" max="54" width="7.140625" style="2" hidden="1" customWidth="1"/>
    <col min="55" max="55" width="7.42578125" style="2" hidden="1" customWidth="1"/>
    <col min="56" max="56" width="7.7109375" style="2" hidden="1" customWidth="1"/>
    <col min="57" max="57" width="6.85546875" style="2" hidden="1" customWidth="1"/>
    <col min="58" max="58" width="7.42578125" style="2" hidden="1" customWidth="1"/>
    <col min="59" max="59" width="8.28515625" style="2" hidden="1" customWidth="1"/>
    <col min="60" max="60" width="8.140625" style="2" hidden="1" customWidth="1"/>
    <col min="61" max="61" width="7.42578125" style="2" hidden="1" customWidth="1"/>
    <col min="62" max="62" width="8.28515625" style="2" hidden="1" customWidth="1"/>
    <col min="63" max="66" width="8.140625" style="2" hidden="1" customWidth="1"/>
    <col min="67" max="67" width="7.42578125" style="2" hidden="1" customWidth="1"/>
    <col min="68" max="68" width="8.28515625" style="2" hidden="1" customWidth="1"/>
    <col min="69" max="69" width="4.140625" style="2" hidden="1" customWidth="1"/>
    <col min="70" max="70" width="12.7109375" style="2" hidden="1" customWidth="1"/>
    <col min="71" max="71" width="12" style="2" hidden="1" customWidth="1"/>
    <col min="72" max="72" width="9.42578125" style="2" hidden="1" customWidth="1"/>
    <col min="73" max="73" width="8.140625" style="2" hidden="1" customWidth="1"/>
    <col min="74" max="74" width="8.28515625" style="2" hidden="1" customWidth="1"/>
    <col min="75" max="75" width="10.28515625" style="2" hidden="1" customWidth="1"/>
    <col min="76" max="77" width="11.42578125" style="2" hidden="1" customWidth="1"/>
    <col min="78" max="78" width="11.140625" style="2" hidden="1" customWidth="1"/>
    <col min="79" max="79" width="11.42578125" style="2" hidden="1" customWidth="1"/>
    <col min="80" max="80" width="9.42578125" style="2" hidden="1" customWidth="1"/>
    <col min="81" max="83" width="0" style="2" hidden="1" customWidth="1"/>
    <col min="84" max="84" width="0" style="5" hidden="1" customWidth="1"/>
    <col min="85" max="86" width="0" style="2" hidden="1" customWidth="1"/>
    <col min="87" max="87" width="0" style="5" hidden="1" customWidth="1"/>
    <col min="88" max="89" width="0" style="2" hidden="1" customWidth="1"/>
    <col min="90" max="90" width="0" style="5" hidden="1" customWidth="1"/>
    <col min="91" max="91" width="9.28515625" style="2" hidden="1" customWidth="1"/>
    <col min="92" max="92" width="8.85546875" style="2" hidden="1" customWidth="1"/>
    <col min="93" max="93" width="6.7109375" style="5" hidden="1" customWidth="1"/>
    <col min="94" max="94" width="9.42578125" style="2" hidden="1" customWidth="1"/>
    <col min="95" max="95" width="8.28515625" style="2" hidden="1" customWidth="1"/>
    <col min="96" max="96" width="6.7109375" style="2" hidden="1" customWidth="1"/>
    <col min="97" max="97" width="8.85546875" style="2" hidden="1" customWidth="1"/>
    <col min="98" max="98" width="8.140625" style="2" hidden="1" customWidth="1"/>
    <col min="99" max="99" width="7.5703125" style="2" hidden="1" customWidth="1"/>
    <col min="100" max="100" width="9.140625" style="2" hidden="1" customWidth="1"/>
    <col min="101" max="101" width="9.42578125" style="2" hidden="1" customWidth="1"/>
    <col min="102" max="102" width="6.140625" style="5" hidden="1" customWidth="1"/>
    <col min="103" max="103" width="9.5703125" style="2" customWidth="1"/>
    <col min="104" max="104" width="9.42578125" style="2" customWidth="1"/>
    <col min="105" max="105" width="6" style="5" customWidth="1"/>
    <col min="106" max="106" width="9.85546875" style="15" customWidth="1"/>
    <col min="107" max="107" width="9.42578125" style="15" customWidth="1"/>
    <col min="108" max="108" width="6.140625" style="15" customWidth="1"/>
    <col min="109" max="109" width="9.85546875" style="2" customWidth="1"/>
    <col min="110" max="110" width="10.7109375" style="2" customWidth="1"/>
    <col min="111" max="111" width="7.7109375" style="2" customWidth="1"/>
    <col min="112" max="112" width="10.85546875" style="15" customWidth="1"/>
    <col min="113" max="113" width="11.42578125" style="15"/>
    <col min="114" max="114" width="9.42578125" style="15" customWidth="1"/>
    <col min="115" max="117" width="11.42578125" style="15"/>
    <col min="118" max="16384" width="11.42578125" style="2"/>
  </cols>
  <sheetData>
    <row r="1" spans="1:117" s="13" customFormat="1" ht="18.75" x14ac:dyDescent="0.3">
      <c r="A1" s="19" t="s">
        <v>70</v>
      </c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40"/>
      <c r="DC1" s="40"/>
      <c r="DD1" s="40"/>
      <c r="DH1" s="58"/>
      <c r="DI1" s="58"/>
      <c r="DJ1" s="58"/>
      <c r="DK1" s="58"/>
      <c r="DL1" s="58"/>
      <c r="DM1" s="58"/>
    </row>
    <row r="3" spans="1:117" x14ac:dyDescent="0.25">
      <c r="B3" s="1"/>
      <c r="C3" s="1" t="s">
        <v>0</v>
      </c>
      <c r="D3" s="1"/>
      <c r="E3" s="1"/>
      <c r="F3" s="1" t="s">
        <v>1</v>
      </c>
      <c r="G3" s="1"/>
      <c r="H3" s="1"/>
      <c r="I3" s="1" t="s">
        <v>2</v>
      </c>
      <c r="J3" s="1"/>
      <c r="K3" s="1"/>
      <c r="L3" s="1" t="s">
        <v>3</v>
      </c>
      <c r="M3" s="1"/>
      <c r="N3" s="1"/>
      <c r="O3" s="1" t="s">
        <v>4</v>
      </c>
      <c r="P3" s="1"/>
      <c r="Q3" s="1"/>
      <c r="R3" s="1" t="s">
        <v>5</v>
      </c>
      <c r="S3" s="1"/>
      <c r="T3" s="23"/>
      <c r="U3" s="23" t="s">
        <v>6</v>
      </c>
      <c r="V3" s="23"/>
      <c r="W3" s="23"/>
      <c r="X3" s="23" t="s">
        <v>7</v>
      </c>
      <c r="Y3" s="23"/>
      <c r="Z3" s="23"/>
      <c r="AA3" s="23" t="s">
        <v>8</v>
      </c>
      <c r="AB3" s="23"/>
      <c r="AC3" s="23"/>
      <c r="AD3" s="23" t="s">
        <v>9</v>
      </c>
      <c r="AE3" s="23"/>
      <c r="AF3" s="23"/>
      <c r="AG3" s="23" t="s">
        <v>10</v>
      </c>
      <c r="AH3" s="23"/>
      <c r="AI3" s="1"/>
      <c r="AJ3" s="1"/>
      <c r="AK3" s="1" t="s">
        <v>11</v>
      </c>
      <c r="AL3" s="1"/>
      <c r="AM3" s="23"/>
      <c r="AN3" s="23" t="s">
        <v>12</v>
      </c>
      <c r="AO3" s="23"/>
      <c r="AP3" s="23"/>
      <c r="AQ3" s="27" t="s">
        <v>13</v>
      </c>
      <c r="AR3" s="23"/>
      <c r="AS3" s="23"/>
      <c r="AT3" s="64" t="s">
        <v>14</v>
      </c>
      <c r="AU3" s="62"/>
      <c r="AV3" s="62"/>
      <c r="AW3" s="64" t="s">
        <v>15</v>
      </c>
      <c r="AX3" s="62"/>
      <c r="AY3" s="62"/>
      <c r="AZ3" s="61" t="s">
        <v>16</v>
      </c>
      <c r="BA3" s="62"/>
      <c r="BB3" s="62"/>
      <c r="BC3" s="61" t="s">
        <v>17</v>
      </c>
      <c r="BD3" s="62"/>
      <c r="BE3" s="62"/>
      <c r="BF3" s="61" t="s">
        <v>18</v>
      </c>
      <c r="BG3" s="62"/>
      <c r="BH3" s="62"/>
      <c r="BI3" s="61" t="s">
        <v>19</v>
      </c>
      <c r="BJ3" s="62"/>
      <c r="BK3" s="62"/>
      <c r="BL3" s="61" t="s">
        <v>20</v>
      </c>
      <c r="BM3" s="62"/>
      <c r="BN3" s="62"/>
      <c r="BO3" s="61" t="s">
        <v>21</v>
      </c>
      <c r="BP3" s="62"/>
      <c r="BQ3" s="62"/>
      <c r="BR3" s="61" t="s">
        <v>22</v>
      </c>
      <c r="BS3" s="62"/>
      <c r="BT3" s="62"/>
      <c r="BU3" s="61" t="s">
        <v>23</v>
      </c>
      <c r="BV3" s="62"/>
      <c r="BW3" s="62"/>
      <c r="BX3" s="61" t="s">
        <v>24</v>
      </c>
      <c r="BY3" s="62"/>
      <c r="BZ3" s="62"/>
      <c r="CA3" s="61" t="s">
        <v>25</v>
      </c>
      <c r="CB3" s="62"/>
      <c r="CC3" s="62"/>
      <c r="CD3" s="61" t="s">
        <v>26</v>
      </c>
      <c r="CE3" s="62"/>
      <c r="CF3" s="62"/>
      <c r="CG3" s="61" t="s">
        <v>27</v>
      </c>
      <c r="CH3" s="62"/>
      <c r="CI3" s="62"/>
      <c r="CJ3" s="61" t="s">
        <v>28</v>
      </c>
      <c r="CK3" s="62"/>
      <c r="CL3" s="62"/>
      <c r="CM3" s="61" t="s">
        <v>29</v>
      </c>
      <c r="CN3" s="61"/>
      <c r="CO3" s="61"/>
      <c r="CP3" s="61" t="s">
        <v>30</v>
      </c>
      <c r="CQ3" s="61"/>
      <c r="CR3" s="61"/>
      <c r="CS3" s="61" t="s">
        <v>31</v>
      </c>
      <c r="CT3" s="61"/>
      <c r="CU3" s="61"/>
      <c r="CV3" s="60" t="s">
        <v>32</v>
      </c>
      <c r="CW3" s="63"/>
      <c r="CX3" s="63"/>
      <c r="CY3" s="60" t="s">
        <v>33</v>
      </c>
      <c r="CZ3" s="63"/>
      <c r="DA3" s="63"/>
      <c r="DB3" s="60" t="s">
        <v>34</v>
      </c>
      <c r="DC3" s="61"/>
      <c r="DD3" s="61"/>
      <c r="DE3" s="60" t="s">
        <v>35</v>
      </c>
      <c r="DF3" s="61"/>
      <c r="DG3" s="61"/>
      <c r="DH3" s="60" t="s">
        <v>68</v>
      </c>
      <c r="DI3" s="61"/>
      <c r="DJ3" s="61"/>
      <c r="DK3" s="60" t="s">
        <v>69</v>
      </c>
      <c r="DL3" s="61"/>
      <c r="DM3" s="61"/>
    </row>
    <row r="4" spans="1:117" x14ac:dyDescent="0.25">
      <c r="A4" s="20"/>
      <c r="B4" s="1" t="s">
        <v>36</v>
      </c>
      <c r="C4" s="1" t="s">
        <v>37</v>
      </c>
      <c r="D4" s="1"/>
      <c r="E4" s="1" t="s">
        <v>36</v>
      </c>
      <c r="F4" s="1" t="s">
        <v>37</v>
      </c>
      <c r="G4" s="1"/>
      <c r="H4" s="1" t="s">
        <v>36</v>
      </c>
      <c r="I4" s="1" t="s">
        <v>37</v>
      </c>
      <c r="J4" s="1"/>
      <c r="K4" s="1" t="s">
        <v>36</v>
      </c>
      <c r="L4" s="1" t="s">
        <v>37</v>
      </c>
      <c r="M4" s="1"/>
      <c r="N4" s="1" t="s">
        <v>36</v>
      </c>
      <c r="O4" s="1" t="s">
        <v>37</v>
      </c>
      <c r="P4" s="1"/>
      <c r="Q4" s="1" t="s">
        <v>36</v>
      </c>
      <c r="R4" s="1" t="s">
        <v>37</v>
      </c>
      <c r="S4" s="1"/>
      <c r="T4" s="23" t="s">
        <v>36</v>
      </c>
      <c r="U4" s="23" t="s">
        <v>37</v>
      </c>
      <c r="V4" s="23"/>
      <c r="W4" s="3" t="s">
        <v>36</v>
      </c>
      <c r="X4" s="3" t="s">
        <v>37</v>
      </c>
      <c r="Y4" s="3"/>
      <c r="Z4" s="3" t="s">
        <v>36</v>
      </c>
      <c r="AA4" s="3" t="s">
        <v>37</v>
      </c>
      <c r="AB4" s="3"/>
      <c r="AC4" s="3" t="s">
        <v>36</v>
      </c>
      <c r="AD4" s="3" t="s">
        <v>37</v>
      </c>
      <c r="AE4" s="3"/>
      <c r="AF4" s="3" t="s">
        <v>36</v>
      </c>
      <c r="AG4" s="27" t="s">
        <v>37</v>
      </c>
      <c r="AH4" s="3"/>
      <c r="AI4" s="24"/>
      <c r="AJ4" s="24" t="s">
        <v>36</v>
      </c>
      <c r="AK4" s="24" t="s">
        <v>37</v>
      </c>
      <c r="AL4" s="24"/>
      <c r="AM4" s="3" t="s">
        <v>36</v>
      </c>
      <c r="AN4" s="3" t="s">
        <v>37</v>
      </c>
      <c r="AO4" s="3"/>
      <c r="AP4" s="4" t="s">
        <v>38</v>
      </c>
      <c r="AQ4" s="4" t="s">
        <v>39</v>
      </c>
      <c r="AR4" s="23"/>
      <c r="AS4" s="4" t="s">
        <v>38</v>
      </c>
      <c r="AT4" s="4" t="s">
        <v>38</v>
      </c>
      <c r="AU4" s="4" t="s">
        <v>39</v>
      </c>
      <c r="AV4" s="23"/>
      <c r="AW4" s="4" t="s">
        <v>38</v>
      </c>
      <c r="AX4" s="4" t="s">
        <v>39</v>
      </c>
      <c r="AY4" s="23"/>
      <c r="AZ4" s="5" t="s">
        <v>36</v>
      </c>
      <c r="BA4" s="5" t="s">
        <v>37</v>
      </c>
      <c r="BC4" s="5" t="s">
        <v>36</v>
      </c>
      <c r="BD4" s="5" t="s">
        <v>37</v>
      </c>
      <c r="BF4" s="5" t="s">
        <v>36</v>
      </c>
      <c r="BG4" s="5" t="s">
        <v>37</v>
      </c>
      <c r="BI4" s="5" t="s">
        <v>36</v>
      </c>
      <c r="BJ4" s="5" t="s">
        <v>37</v>
      </c>
      <c r="BL4" s="5" t="s">
        <v>36</v>
      </c>
      <c r="BM4" s="5" t="s">
        <v>37</v>
      </c>
      <c r="BO4" s="5" t="s">
        <v>36</v>
      </c>
      <c r="BP4" s="5" t="s">
        <v>37</v>
      </c>
      <c r="BR4" s="5" t="s">
        <v>36</v>
      </c>
      <c r="BS4" s="5" t="s">
        <v>37</v>
      </c>
      <c r="BU4" s="5" t="s">
        <v>36</v>
      </c>
      <c r="BV4" s="5" t="s">
        <v>37</v>
      </c>
      <c r="BX4" s="21" t="s">
        <v>36</v>
      </c>
      <c r="BY4" s="21" t="s">
        <v>37</v>
      </c>
      <c r="BZ4" s="22"/>
      <c r="CA4" s="21" t="s">
        <v>36</v>
      </c>
      <c r="CB4" s="21" t="s">
        <v>37</v>
      </c>
      <c r="CC4" s="22"/>
      <c r="CD4" s="21" t="s">
        <v>36</v>
      </c>
      <c r="CE4" s="21" t="s">
        <v>37</v>
      </c>
      <c r="CF4" s="21"/>
      <c r="CG4" s="21" t="s">
        <v>36</v>
      </c>
      <c r="CH4" s="21" t="s">
        <v>37</v>
      </c>
      <c r="CI4" s="21"/>
      <c r="CJ4" s="21" t="s">
        <v>36</v>
      </c>
      <c r="CK4" s="21" t="s">
        <v>37</v>
      </c>
      <c r="CL4" s="21"/>
      <c r="CM4" s="21" t="s">
        <v>40</v>
      </c>
      <c r="CN4" s="21" t="s">
        <v>41</v>
      </c>
      <c r="CO4" s="21"/>
      <c r="CP4" s="21" t="s">
        <v>40</v>
      </c>
      <c r="CQ4" s="21" t="s">
        <v>41</v>
      </c>
      <c r="CR4" s="21"/>
      <c r="CS4" s="21" t="s">
        <v>40</v>
      </c>
      <c r="CT4" s="21" t="s">
        <v>41</v>
      </c>
      <c r="CU4" s="21"/>
      <c r="CV4" s="56" t="s">
        <v>40</v>
      </c>
      <c r="CW4" s="56" t="s">
        <v>37</v>
      </c>
      <c r="CX4" s="21"/>
      <c r="CY4" s="56" t="s">
        <v>40</v>
      </c>
      <c r="CZ4" s="56" t="s">
        <v>37</v>
      </c>
      <c r="DA4" s="21"/>
      <c r="DB4" s="56" t="s">
        <v>40</v>
      </c>
      <c r="DC4" s="56" t="s">
        <v>37</v>
      </c>
      <c r="DD4" s="35"/>
      <c r="DE4" s="56" t="s">
        <v>40</v>
      </c>
      <c r="DF4" s="56" t="s">
        <v>37</v>
      </c>
      <c r="DG4" s="35"/>
      <c r="DH4" s="56" t="s">
        <v>40</v>
      </c>
      <c r="DI4" s="56" t="s">
        <v>37</v>
      </c>
      <c r="DJ4" s="35"/>
      <c r="DK4" s="56" t="s">
        <v>40</v>
      </c>
      <c r="DL4" s="56" t="s">
        <v>37</v>
      </c>
      <c r="DM4" s="35"/>
    </row>
    <row r="5" spans="1:117" ht="15.75" x14ac:dyDescent="0.25">
      <c r="A5" s="12" t="s">
        <v>42</v>
      </c>
      <c r="B5" s="1" t="s">
        <v>43</v>
      </c>
      <c r="C5" s="1"/>
      <c r="D5" s="1" t="s">
        <v>44</v>
      </c>
      <c r="E5" s="1" t="s">
        <v>43</v>
      </c>
      <c r="F5" s="1" t="s">
        <v>45</v>
      </c>
      <c r="G5" s="1" t="s">
        <v>44</v>
      </c>
      <c r="H5" s="1" t="s">
        <v>43</v>
      </c>
      <c r="I5" s="1" t="s">
        <v>45</v>
      </c>
      <c r="J5" s="1" t="s">
        <v>44</v>
      </c>
      <c r="K5" s="1" t="s">
        <v>43</v>
      </c>
      <c r="L5" s="1" t="s">
        <v>45</v>
      </c>
      <c r="M5" s="1" t="s">
        <v>44</v>
      </c>
      <c r="N5" s="1" t="s">
        <v>43</v>
      </c>
      <c r="O5" s="1" t="s">
        <v>45</v>
      </c>
      <c r="P5" s="1" t="s">
        <v>44</v>
      </c>
      <c r="Q5" s="1" t="s">
        <v>43</v>
      </c>
      <c r="R5" s="1" t="s">
        <v>45</v>
      </c>
      <c r="S5" s="1" t="s">
        <v>44</v>
      </c>
      <c r="T5" s="23" t="s">
        <v>43</v>
      </c>
      <c r="U5" s="23" t="s">
        <v>45</v>
      </c>
      <c r="V5" s="23" t="s">
        <v>44</v>
      </c>
      <c r="W5" s="23" t="s">
        <v>43</v>
      </c>
      <c r="X5" s="3" t="s">
        <v>45</v>
      </c>
      <c r="Y5" s="3" t="s">
        <v>44</v>
      </c>
      <c r="Z5" s="3" t="s">
        <v>43</v>
      </c>
      <c r="AA5" s="3" t="s">
        <v>45</v>
      </c>
      <c r="AB5" s="3" t="s">
        <v>44</v>
      </c>
      <c r="AC5" s="3" t="s">
        <v>43</v>
      </c>
      <c r="AD5" s="3" t="s">
        <v>45</v>
      </c>
      <c r="AE5" s="3" t="s">
        <v>44</v>
      </c>
      <c r="AF5" s="3" t="s">
        <v>43</v>
      </c>
      <c r="AG5" s="3" t="s">
        <v>45</v>
      </c>
      <c r="AH5" s="3" t="s">
        <v>44</v>
      </c>
      <c r="AI5" s="24" t="s">
        <v>46</v>
      </c>
      <c r="AJ5" s="24" t="s">
        <v>43</v>
      </c>
      <c r="AK5" s="24" t="s">
        <v>47</v>
      </c>
      <c r="AL5" s="24" t="s">
        <v>44</v>
      </c>
      <c r="AM5" s="3" t="s">
        <v>43</v>
      </c>
      <c r="AN5" s="3" t="s">
        <v>45</v>
      </c>
      <c r="AO5" s="3" t="s">
        <v>44</v>
      </c>
      <c r="AP5" s="3"/>
      <c r="AQ5" s="4"/>
      <c r="AR5" s="3" t="s">
        <v>48</v>
      </c>
      <c r="AS5" s="4"/>
      <c r="AT5" s="4"/>
      <c r="AU5" s="4"/>
      <c r="AV5" s="3" t="s">
        <v>48</v>
      </c>
      <c r="AW5" s="4"/>
      <c r="AX5" s="4"/>
      <c r="AY5" s="3" t="s">
        <v>48</v>
      </c>
      <c r="BB5" s="5" t="s">
        <v>44</v>
      </c>
      <c r="BE5" s="5" t="s">
        <v>44</v>
      </c>
      <c r="BH5" s="5" t="s">
        <v>44</v>
      </c>
      <c r="BK5" s="5" t="s">
        <v>44</v>
      </c>
      <c r="BN5" s="5" t="s">
        <v>44</v>
      </c>
      <c r="BQ5" s="5" t="s">
        <v>44</v>
      </c>
      <c r="BT5" s="5" t="s">
        <v>44</v>
      </c>
      <c r="BW5" s="5" t="s">
        <v>44</v>
      </c>
      <c r="BZ5" s="5" t="s">
        <v>44</v>
      </c>
      <c r="CC5" s="5" t="s">
        <v>44</v>
      </c>
      <c r="CF5" s="5" t="s">
        <v>44</v>
      </c>
      <c r="CG5" s="5"/>
      <c r="CH5" s="5"/>
      <c r="CI5" s="5" t="s">
        <v>44</v>
      </c>
      <c r="CL5" s="5" t="s">
        <v>44</v>
      </c>
      <c r="CO5" s="40" t="s">
        <v>44</v>
      </c>
      <c r="CP5" s="15"/>
      <c r="CQ5" s="15"/>
      <c r="CR5" s="40" t="s">
        <v>44</v>
      </c>
      <c r="CS5" s="15"/>
      <c r="CT5" s="15"/>
      <c r="CU5" s="40" t="s">
        <v>44</v>
      </c>
      <c r="CV5" s="5"/>
      <c r="CW5" s="5"/>
      <c r="CX5" s="53" t="s">
        <v>44</v>
      </c>
      <c r="CY5" s="5"/>
      <c r="CZ5" s="5"/>
      <c r="DA5" s="53" t="s">
        <v>44</v>
      </c>
      <c r="DD5" s="40" t="s">
        <v>44</v>
      </c>
      <c r="DE5" s="15"/>
      <c r="DF5" s="15"/>
      <c r="DG5" s="40" t="s">
        <v>44</v>
      </c>
      <c r="DJ5" s="59" t="s">
        <v>44</v>
      </c>
      <c r="DM5" s="59" t="s">
        <v>44</v>
      </c>
    </row>
    <row r="6" spans="1:117" x14ac:dyDescent="0.25">
      <c r="A6" s="1" t="s">
        <v>49</v>
      </c>
      <c r="B6" s="2">
        <v>338</v>
      </c>
      <c r="C6" s="2">
        <v>1049</v>
      </c>
      <c r="D6" s="2">
        <v>1387</v>
      </c>
      <c r="E6" s="2">
        <v>408</v>
      </c>
      <c r="F6" s="2">
        <v>966</v>
      </c>
      <c r="G6" s="2">
        <v>1374</v>
      </c>
      <c r="H6" s="2">
        <v>271</v>
      </c>
      <c r="I6" s="2">
        <v>744</v>
      </c>
      <c r="J6" s="2">
        <v>1015</v>
      </c>
      <c r="K6" s="2">
        <v>322</v>
      </c>
      <c r="L6" s="2">
        <v>927</v>
      </c>
      <c r="M6" s="2">
        <v>1249</v>
      </c>
      <c r="N6" s="2">
        <v>296</v>
      </c>
      <c r="O6" s="2">
        <v>1038</v>
      </c>
      <c r="P6" s="2">
        <v>1334</v>
      </c>
      <c r="Q6" s="2">
        <v>263</v>
      </c>
      <c r="R6" s="2">
        <v>932</v>
      </c>
      <c r="S6" s="2">
        <v>1195</v>
      </c>
      <c r="T6" s="6">
        <v>251</v>
      </c>
      <c r="U6" s="6">
        <v>811</v>
      </c>
      <c r="V6" s="6">
        <v>1062</v>
      </c>
      <c r="W6" s="6">
        <v>241</v>
      </c>
      <c r="X6" s="6">
        <v>747</v>
      </c>
      <c r="Y6" s="6">
        <v>988</v>
      </c>
      <c r="Z6" s="6">
        <v>236</v>
      </c>
      <c r="AA6" s="6">
        <v>829</v>
      </c>
      <c r="AB6" s="6">
        <v>1065</v>
      </c>
      <c r="AC6" s="6">
        <v>244</v>
      </c>
      <c r="AD6" s="6">
        <v>761</v>
      </c>
      <c r="AE6" s="6">
        <v>1005</v>
      </c>
      <c r="AF6" s="6">
        <v>199</v>
      </c>
      <c r="AG6" s="6">
        <v>891</v>
      </c>
      <c r="AH6" s="6">
        <v>1090</v>
      </c>
      <c r="AI6" s="10" t="s">
        <v>50</v>
      </c>
      <c r="AJ6" s="10"/>
      <c r="AK6" s="10"/>
      <c r="AL6" s="10">
        <v>0</v>
      </c>
      <c r="AM6" s="10">
        <v>240</v>
      </c>
      <c r="AN6" s="6">
        <v>988</v>
      </c>
      <c r="AO6" s="6">
        <f>SUM(AM6:AN6)</f>
        <v>1228</v>
      </c>
      <c r="AP6" s="6">
        <v>253</v>
      </c>
      <c r="AQ6" s="6">
        <v>1094</v>
      </c>
      <c r="AR6" s="6">
        <f>SUM(AP6:AQ6)</f>
        <v>1347</v>
      </c>
      <c r="AS6" s="6">
        <v>215</v>
      </c>
      <c r="AT6" s="6">
        <v>215</v>
      </c>
      <c r="AU6" s="6">
        <v>1030</v>
      </c>
      <c r="AV6" s="6">
        <f>SUM(AT6:AU6)</f>
        <v>1245</v>
      </c>
      <c r="AW6" s="6">
        <v>171</v>
      </c>
      <c r="AX6" s="6">
        <v>911</v>
      </c>
      <c r="AY6" s="6">
        <f>SUM(AW6:AX6)</f>
        <v>1082</v>
      </c>
      <c r="AZ6" s="6">
        <v>143</v>
      </c>
      <c r="BA6" s="6">
        <v>723</v>
      </c>
      <c r="BB6" s="10">
        <f>SUM(AZ6,BA6)</f>
        <v>866</v>
      </c>
      <c r="BC6" s="6">
        <v>134</v>
      </c>
      <c r="BD6" s="6">
        <v>629</v>
      </c>
      <c r="BE6" s="10">
        <f>SUM(BC6,BD6)</f>
        <v>763</v>
      </c>
      <c r="BF6" s="7">
        <v>105</v>
      </c>
      <c r="BG6" s="7">
        <v>650</v>
      </c>
      <c r="BH6" s="7">
        <v>755</v>
      </c>
      <c r="BI6" s="7">
        <v>107</v>
      </c>
      <c r="BJ6" s="7">
        <v>634</v>
      </c>
      <c r="BK6" s="7">
        <f>SUM(BI6:BJ6)</f>
        <v>741</v>
      </c>
      <c r="BL6" s="7">
        <v>122</v>
      </c>
      <c r="BM6" s="7">
        <v>657</v>
      </c>
      <c r="BN6" s="7">
        <f>BL6+BM6</f>
        <v>779</v>
      </c>
      <c r="BO6" s="7">
        <v>102</v>
      </c>
      <c r="BP6" s="7">
        <v>689</v>
      </c>
      <c r="BQ6" s="7">
        <f>BO6+BP6</f>
        <v>791</v>
      </c>
      <c r="BR6" s="7">
        <v>82</v>
      </c>
      <c r="BS6" s="7">
        <v>652</v>
      </c>
      <c r="BT6" s="7">
        <f>BR6+BS6</f>
        <v>734</v>
      </c>
      <c r="BU6" s="14">
        <v>88</v>
      </c>
      <c r="BV6" s="14">
        <v>550</v>
      </c>
      <c r="BW6" s="14">
        <f>BU6+BV6</f>
        <v>638</v>
      </c>
      <c r="BX6" s="14">
        <v>100</v>
      </c>
      <c r="BY6" s="14">
        <v>587</v>
      </c>
      <c r="BZ6" s="14">
        <f>BX6+BY6</f>
        <v>687</v>
      </c>
      <c r="CA6" s="15">
        <v>114</v>
      </c>
      <c r="CB6" s="15">
        <v>649</v>
      </c>
      <c r="CC6" s="38">
        <f>CA6+CB6</f>
        <v>763</v>
      </c>
      <c r="CD6" s="15">
        <v>110</v>
      </c>
      <c r="CE6" s="15">
        <v>571</v>
      </c>
      <c r="CF6" s="38">
        <f>CD6+CE6</f>
        <v>681</v>
      </c>
      <c r="CG6" s="15">
        <v>106</v>
      </c>
      <c r="CH6" s="15">
        <v>533</v>
      </c>
      <c r="CI6" s="40">
        <v>639</v>
      </c>
      <c r="CJ6" s="15">
        <v>74</v>
      </c>
      <c r="CK6" s="15">
        <v>497</v>
      </c>
      <c r="CL6" s="38">
        <f>SUM(CJ6+CK6)</f>
        <v>571</v>
      </c>
      <c r="CM6" s="15">
        <v>91</v>
      </c>
      <c r="CN6" s="15">
        <v>491</v>
      </c>
      <c r="CO6" s="38">
        <f>CM6+CN6</f>
        <v>582</v>
      </c>
      <c r="CP6" s="15">
        <v>77</v>
      </c>
      <c r="CQ6" s="15">
        <v>503</v>
      </c>
      <c r="CR6" s="15">
        <f>CP6+CQ6</f>
        <v>580</v>
      </c>
      <c r="CS6" s="51">
        <v>70</v>
      </c>
      <c r="CT6" s="51">
        <v>470</v>
      </c>
      <c r="CU6" s="40">
        <f>CS6+CT6</f>
        <v>540</v>
      </c>
      <c r="CV6" s="51">
        <v>70</v>
      </c>
      <c r="CW6" s="51">
        <v>432</v>
      </c>
      <c r="CX6" s="54">
        <f>SUM(CV6:CW6)</f>
        <v>502</v>
      </c>
      <c r="CY6" s="51">
        <v>81</v>
      </c>
      <c r="CZ6" s="51">
        <v>369</v>
      </c>
      <c r="DA6" s="54">
        <f>SUM(CY6:CZ6)</f>
        <v>450</v>
      </c>
      <c r="DB6" s="51">
        <v>126</v>
      </c>
      <c r="DC6" s="51">
        <v>519</v>
      </c>
      <c r="DD6" s="57">
        <f>SUM(DB6:DC6)</f>
        <v>645</v>
      </c>
      <c r="DE6" s="51">
        <v>187</v>
      </c>
      <c r="DF6" s="51">
        <v>486</v>
      </c>
      <c r="DG6" s="57">
        <f>SUM(DE6:DF6)</f>
        <v>673</v>
      </c>
      <c r="DH6" s="15">
        <v>148</v>
      </c>
      <c r="DI6" s="15">
        <v>459</v>
      </c>
      <c r="DJ6" s="15">
        <f>SUM(DH6:DI6)</f>
        <v>607</v>
      </c>
      <c r="DK6" s="15">
        <v>114</v>
      </c>
      <c r="DL6" s="15">
        <v>433</v>
      </c>
      <c r="DM6" s="15">
        <f>SUM(DK6:DL6)</f>
        <v>547</v>
      </c>
    </row>
    <row r="7" spans="1:117" x14ac:dyDescent="0.25">
      <c r="A7" s="1" t="s">
        <v>51</v>
      </c>
      <c r="B7" s="2">
        <v>231</v>
      </c>
      <c r="C7" s="2">
        <v>880</v>
      </c>
      <c r="D7" s="2">
        <v>1111</v>
      </c>
      <c r="E7" s="2">
        <v>251</v>
      </c>
      <c r="F7" s="2">
        <v>462</v>
      </c>
      <c r="G7" s="2">
        <v>713</v>
      </c>
      <c r="H7" s="2">
        <v>199</v>
      </c>
      <c r="I7" s="2">
        <v>593</v>
      </c>
      <c r="J7" s="2">
        <v>792</v>
      </c>
      <c r="K7" s="2">
        <v>235</v>
      </c>
      <c r="L7" s="2">
        <v>814</v>
      </c>
      <c r="M7" s="2">
        <v>1049</v>
      </c>
      <c r="N7" s="2">
        <v>232</v>
      </c>
      <c r="O7" s="2">
        <v>927</v>
      </c>
      <c r="P7" s="2">
        <v>1159</v>
      </c>
      <c r="Q7" s="2">
        <v>212</v>
      </c>
      <c r="R7" s="2">
        <v>857</v>
      </c>
      <c r="S7" s="2">
        <v>1069</v>
      </c>
      <c r="T7" s="6">
        <v>210</v>
      </c>
      <c r="U7" s="6">
        <v>746</v>
      </c>
      <c r="V7" s="6">
        <v>956</v>
      </c>
      <c r="W7" s="6">
        <v>177</v>
      </c>
      <c r="X7" s="6">
        <v>673</v>
      </c>
      <c r="Y7" s="6">
        <v>850</v>
      </c>
      <c r="Z7" s="6">
        <v>166</v>
      </c>
      <c r="AA7" s="6">
        <v>719</v>
      </c>
      <c r="AB7" s="6">
        <v>885</v>
      </c>
      <c r="AC7" s="6">
        <v>188</v>
      </c>
      <c r="AD7" s="6">
        <v>669</v>
      </c>
      <c r="AE7" s="6">
        <v>857</v>
      </c>
      <c r="AF7" s="6">
        <v>144</v>
      </c>
      <c r="AG7" s="6">
        <v>776</v>
      </c>
      <c r="AH7" s="6">
        <v>920</v>
      </c>
      <c r="AI7" s="10" t="s">
        <v>52</v>
      </c>
      <c r="AJ7" s="10"/>
      <c r="AK7" s="10"/>
      <c r="AL7" s="10">
        <v>0</v>
      </c>
      <c r="AM7" s="10">
        <v>172</v>
      </c>
      <c r="AN7" s="6">
        <v>859</v>
      </c>
      <c r="AO7" s="6">
        <f>SUM(AM7:AN7)</f>
        <v>1031</v>
      </c>
      <c r="AP7" s="6">
        <v>166</v>
      </c>
      <c r="AQ7" s="6">
        <v>961</v>
      </c>
      <c r="AR7" s="6">
        <f>SUM(AP7:AQ7)</f>
        <v>1127</v>
      </c>
      <c r="AS7" s="6">
        <v>127</v>
      </c>
      <c r="AT7" s="6">
        <v>127</v>
      </c>
      <c r="AU7" s="6">
        <v>881</v>
      </c>
      <c r="AV7" s="6">
        <f>SUM(AT7:AU7)</f>
        <v>1008</v>
      </c>
      <c r="AW7" s="6">
        <v>108</v>
      </c>
      <c r="AX7" s="6">
        <v>764</v>
      </c>
      <c r="AY7" s="6">
        <f>SUM(AW7:AX7)</f>
        <v>872</v>
      </c>
      <c r="AZ7" s="6">
        <v>100</v>
      </c>
      <c r="BA7" s="6">
        <v>618</v>
      </c>
      <c r="BB7" s="10">
        <f>SUM(AZ7,BA7)</f>
        <v>718</v>
      </c>
      <c r="BC7" s="6">
        <v>83</v>
      </c>
      <c r="BD7" s="6">
        <v>544</v>
      </c>
      <c r="BE7" s="10">
        <f>SUM(BC7,BD7)</f>
        <v>627</v>
      </c>
      <c r="BF7" s="7">
        <v>63</v>
      </c>
      <c r="BG7" s="7">
        <v>555</v>
      </c>
      <c r="BH7" s="7">
        <v>618</v>
      </c>
      <c r="BI7" s="7">
        <v>66</v>
      </c>
      <c r="BJ7" s="7">
        <v>515</v>
      </c>
      <c r="BK7" s="7">
        <f>SUM(BI7:BJ7)</f>
        <v>581</v>
      </c>
      <c r="BL7" s="7">
        <v>78</v>
      </c>
      <c r="BM7" s="7">
        <v>551</v>
      </c>
      <c r="BN7" s="7">
        <f>BL7+BM7</f>
        <v>629</v>
      </c>
      <c r="BO7" s="7">
        <v>58</v>
      </c>
      <c r="BP7" s="7">
        <v>573</v>
      </c>
      <c r="BQ7" s="7">
        <f>BO7+BP7</f>
        <v>631</v>
      </c>
      <c r="BR7" s="7">
        <v>47</v>
      </c>
      <c r="BS7" s="7">
        <v>544</v>
      </c>
      <c r="BT7" s="7">
        <f>BR7+BS7</f>
        <v>591</v>
      </c>
      <c r="BU7" s="14">
        <v>50</v>
      </c>
      <c r="BV7" s="14">
        <v>444</v>
      </c>
      <c r="BW7" s="14">
        <f>BU7+BV7</f>
        <v>494</v>
      </c>
      <c r="BX7" s="14">
        <v>72</v>
      </c>
      <c r="BY7" s="14">
        <v>484</v>
      </c>
      <c r="BZ7" s="14">
        <f>BX7+BY7</f>
        <v>556</v>
      </c>
      <c r="CA7" s="15">
        <v>93</v>
      </c>
      <c r="CB7" s="15">
        <v>541</v>
      </c>
      <c r="CC7" s="38">
        <f>CA7+CB7</f>
        <v>634</v>
      </c>
      <c r="CD7" s="15">
        <v>89</v>
      </c>
      <c r="CE7" s="15">
        <v>478</v>
      </c>
      <c r="CF7" s="38">
        <f>CD7+CE7</f>
        <v>567</v>
      </c>
      <c r="CG7" s="15">
        <v>81</v>
      </c>
      <c r="CH7" s="15">
        <v>454</v>
      </c>
      <c r="CI7" s="40">
        <v>535</v>
      </c>
      <c r="CJ7" s="15">
        <v>58</v>
      </c>
      <c r="CK7" s="15">
        <v>434</v>
      </c>
      <c r="CL7" s="38">
        <f>SUM(CJ7+CK7)</f>
        <v>492</v>
      </c>
      <c r="CM7" s="15">
        <v>61</v>
      </c>
      <c r="CN7" s="15">
        <v>405</v>
      </c>
      <c r="CO7" s="38">
        <f>CM7+CN7</f>
        <v>466</v>
      </c>
      <c r="CP7" s="15">
        <v>53</v>
      </c>
      <c r="CQ7" s="15">
        <v>450</v>
      </c>
      <c r="CR7" s="15">
        <f>CP7+CQ7</f>
        <v>503</v>
      </c>
      <c r="CS7" s="51">
        <v>40</v>
      </c>
      <c r="CT7" s="51">
        <v>412</v>
      </c>
      <c r="CU7" s="40">
        <f>CS7+CT7</f>
        <v>452</v>
      </c>
      <c r="CV7" s="51">
        <v>48</v>
      </c>
      <c r="CW7" s="51">
        <v>392</v>
      </c>
      <c r="CX7" s="54">
        <f>SUM(CV7:CW7)</f>
        <v>440</v>
      </c>
      <c r="CY7" s="51">
        <v>56</v>
      </c>
      <c r="CZ7" s="51">
        <v>336</v>
      </c>
      <c r="DA7" s="54">
        <f>SUM(CY7:CZ7)</f>
        <v>392</v>
      </c>
      <c r="DB7" s="51">
        <v>86</v>
      </c>
      <c r="DC7" s="51">
        <v>449</v>
      </c>
      <c r="DD7" s="57">
        <f>SUM(DB7:DC7)</f>
        <v>535</v>
      </c>
      <c r="DE7" s="51">
        <v>133</v>
      </c>
      <c r="DF7" s="51">
        <v>393</v>
      </c>
      <c r="DG7" s="57">
        <f>SUM(DE7:DF7)</f>
        <v>526</v>
      </c>
      <c r="DH7" s="15">
        <v>119</v>
      </c>
      <c r="DI7" s="15">
        <v>395</v>
      </c>
      <c r="DJ7" s="15">
        <f t="shared" ref="DJ7:DJ8" si="0">SUM(DH7:DI7)</f>
        <v>514</v>
      </c>
      <c r="DK7" s="15">
        <v>77</v>
      </c>
      <c r="DL7" s="15">
        <v>376</v>
      </c>
      <c r="DM7" s="15">
        <f t="shared" ref="DM7:DM8" si="1">SUM(DK7:DL7)</f>
        <v>453</v>
      </c>
    </row>
    <row r="8" spans="1:117" x14ac:dyDescent="0.25">
      <c r="A8" s="1" t="s">
        <v>53</v>
      </c>
      <c r="B8" s="2">
        <v>133</v>
      </c>
      <c r="C8" s="2">
        <v>514</v>
      </c>
      <c r="D8" s="2">
        <v>647</v>
      </c>
      <c r="E8" s="2">
        <v>102</v>
      </c>
      <c r="F8" s="2">
        <v>285</v>
      </c>
      <c r="G8" s="2">
        <v>387</v>
      </c>
      <c r="H8" s="2">
        <v>106</v>
      </c>
      <c r="I8" s="2">
        <v>329</v>
      </c>
      <c r="J8" s="2">
        <v>435</v>
      </c>
      <c r="K8" s="2">
        <v>134</v>
      </c>
      <c r="L8" s="2">
        <v>506</v>
      </c>
      <c r="M8" s="2">
        <v>640</v>
      </c>
      <c r="N8" s="2">
        <v>150</v>
      </c>
      <c r="O8" s="2">
        <v>598</v>
      </c>
      <c r="P8" s="2">
        <v>748</v>
      </c>
      <c r="Q8" s="2">
        <v>128</v>
      </c>
      <c r="R8" s="2">
        <v>546</v>
      </c>
      <c r="S8" s="2">
        <v>674</v>
      </c>
      <c r="T8" s="6">
        <v>107</v>
      </c>
      <c r="U8" s="6">
        <v>467</v>
      </c>
      <c r="V8" s="6">
        <v>574</v>
      </c>
      <c r="W8" s="6">
        <v>110</v>
      </c>
      <c r="X8" s="6">
        <v>460</v>
      </c>
      <c r="Y8" s="6">
        <v>570</v>
      </c>
      <c r="Z8" s="6">
        <v>120</v>
      </c>
      <c r="AA8" s="6">
        <v>460</v>
      </c>
      <c r="AB8" s="6">
        <v>580</v>
      </c>
      <c r="AC8" s="6">
        <v>117</v>
      </c>
      <c r="AD8" s="6">
        <v>442</v>
      </c>
      <c r="AE8" s="6">
        <v>559</v>
      </c>
      <c r="AF8" s="6">
        <v>91</v>
      </c>
      <c r="AG8" s="6">
        <v>527</v>
      </c>
      <c r="AH8" s="6">
        <v>618</v>
      </c>
      <c r="AI8" s="10" t="s">
        <v>54</v>
      </c>
      <c r="AJ8" s="10"/>
      <c r="AK8" s="10"/>
      <c r="AL8" s="10">
        <v>0</v>
      </c>
      <c r="AM8" s="10">
        <v>113</v>
      </c>
      <c r="AN8" s="10">
        <v>610</v>
      </c>
      <c r="AO8" s="10">
        <f>SUM(AM8:AN8)</f>
        <v>723</v>
      </c>
      <c r="AP8" s="6">
        <v>102</v>
      </c>
      <c r="AQ8" s="6">
        <v>598</v>
      </c>
      <c r="AR8" s="6">
        <f>SUM(AP8:AQ8)</f>
        <v>700</v>
      </c>
      <c r="AS8" s="6">
        <v>80</v>
      </c>
      <c r="AT8" s="6">
        <v>80</v>
      </c>
      <c r="AU8" s="6">
        <v>545</v>
      </c>
      <c r="AV8" s="6">
        <f>SUM(AT8:AU8)</f>
        <v>625</v>
      </c>
      <c r="AW8" s="6">
        <v>55</v>
      </c>
      <c r="AX8" s="6">
        <v>469</v>
      </c>
      <c r="AY8" s="6">
        <f>SUM(AW8:AX8)</f>
        <v>524</v>
      </c>
      <c r="AZ8" s="6">
        <v>47</v>
      </c>
      <c r="BA8" s="6">
        <v>375</v>
      </c>
      <c r="BB8" s="10">
        <f>SUM(AZ8,BA8)</f>
        <v>422</v>
      </c>
      <c r="BC8" s="6">
        <v>45</v>
      </c>
      <c r="BD8" s="6">
        <v>353</v>
      </c>
      <c r="BE8" s="10">
        <f>SUM(BC8,BD8)</f>
        <v>398</v>
      </c>
      <c r="BF8" s="7">
        <v>41</v>
      </c>
      <c r="BG8" s="7">
        <v>387</v>
      </c>
      <c r="BH8" s="7">
        <v>428</v>
      </c>
      <c r="BI8" s="7">
        <v>42</v>
      </c>
      <c r="BJ8" s="7">
        <v>376</v>
      </c>
      <c r="BK8" s="7">
        <f>SUM(BI8:BJ8)</f>
        <v>418</v>
      </c>
      <c r="BL8" s="7">
        <v>45</v>
      </c>
      <c r="BM8" s="7">
        <v>405</v>
      </c>
      <c r="BN8" s="7">
        <f>BL8+BM8</f>
        <v>450</v>
      </c>
      <c r="BO8" s="7">
        <v>33</v>
      </c>
      <c r="BP8" s="7">
        <v>396</v>
      </c>
      <c r="BQ8" s="7">
        <f>BO8+BP8</f>
        <v>429</v>
      </c>
      <c r="BR8" s="7">
        <v>32</v>
      </c>
      <c r="BS8" s="7">
        <v>381</v>
      </c>
      <c r="BT8" s="7">
        <f>BR8+BS8</f>
        <v>413</v>
      </c>
      <c r="BU8" s="14">
        <v>32</v>
      </c>
      <c r="BV8" s="14">
        <v>303</v>
      </c>
      <c r="BW8" s="14">
        <f>BU8+BV8</f>
        <v>335</v>
      </c>
      <c r="BX8" s="14">
        <v>54</v>
      </c>
      <c r="BY8" s="14">
        <v>335</v>
      </c>
      <c r="BZ8" s="14">
        <f>BX8+BY8</f>
        <v>389</v>
      </c>
      <c r="CA8" s="15">
        <v>73</v>
      </c>
      <c r="CB8" s="15">
        <v>394</v>
      </c>
      <c r="CC8" s="38">
        <f>CA8+CB8</f>
        <v>467</v>
      </c>
      <c r="CD8" s="15">
        <v>60</v>
      </c>
      <c r="CE8" s="15">
        <v>330</v>
      </c>
      <c r="CF8" s="38">
        <f>CD8+CE8</f>
        <v>390</v>
      </c>
      <c r="CG8" s="15">
        <v>54</v>
      </c>
      <c r="CH8" s="15">
        <v>315</v>
      </c>
      <c r="CI8" s="40">
        <v>369</v>
      </c>
      <c r="CJ8" s="15">
        <v>39</v>
      </c>
      <c r="CK8" s="15">
        <v>292</v>
      </c>
      <c r="CL8" s="38">
        <f>SUM(CJ8+CK8)</f>
        <v>331</v>
      </c>
      <c r="CM8" s="15">
        <v>41</v>
      </c>
      <c r="CN8" s="15">
        <v>270</v>
      </c>
      <c r="CO8" s="38">
        <f>CM8+CN8</f>
        <v>311</v>
      </c>
      <c r="CP8" s="15">
        <v>31</v>
      </c>
      <c r="CQ8" s="15">
        <v>301</v>
      </c>
      <c r="CR8" s="15">
        <f>CP8+CQ8</f>
        <v>332</v>
      </c>
      <c r="CS8" s="51">
        <v>18</v>
      </c>
      <c r="CT8" s="51">
        <v>280</v>
      </c>
      <c r="CU8" s="40">
        <f>CS8+CT8</f>
        <v>298</v>
      </c>
      <c r="CV8" s="51">
        <v>28</v>
      </c>
      <c r="CW8" s="51">
        <v>248</v>
      </c>
      <c r="CX8" s="54">
        <f>SUM(CV8:CW8)</f>
        <v>276</v>
      </c>
      <c r="CY8" s="51">
        <v>23</v>
      </c>
      <c r="CZ8" s="51">
        <v>170</v>
      </c>
      <c r="DA8" s="54">
        <f>SUM(CY8:CZ8)</f>
        <v>193</v>
      </c>
      <c r="DB8" s="51">
        <v>30</v>
      </c>
      <c r="DC8" s="51">
        <v>222</v>
      </c>
      <c r="DD8" s="57">
        <f>SUM(DB8:DC8)</f>
        <v>252</v>
      </c>
      <c r="DE8" s="51">
        <v>37</v>
      </c>
      <c r="DF8" s="51">
        <v>160</v>
      </c>
      <c r="DG8" s="57">
        <f>SUM(DE8:DF8)</f>
        <v>197</v>
      </c>
      <c r="DH8" s="15">
        <v>18</v>
      </c>
      <c r="DI8" s="15">
        <v>174</v>
      </c>
      <c r="DJ8" s="15">
        <f t="shared" si="0"/>
        <v>192</v>
      </c>
      <c r="DK8" s="15">
        <v>21</v>
      </c>
      <c r="DL8" s="15">
        <v>175</v>
      </c>
      <c r="DM8" s="15">
        <f t="shared" si="1"/>
        <v>196</v>
      </c>
    </row>
    <row r="9" spans="1:117" s="8" customFormat="1" x14ac:dyDescent="0.25">
      <c r="A9" s="28" t="s">
        <v>55</v>
      </c>
      <c r="B9" s="29">
        <v>0.5757575757575758</v>
      </c>
      <c r="C9" s="29">
        <v>0.58409090909090911</v>
      </c>
      <c r="D9" s="29">
        <v>0.58235823582358237</v>
      </c>
      <c r="E9" s="29">
        <v>0.4063745019920319</v>
      </c>
      <c r="F9" s="29">
        <v>0.61688311688311692</v>
      </c>
      <c r="G9" s="29">
        <v>0.54277699859747541</v>
      </c>
      <c r="H9" s="29">
        <v>0.53266331658291455</v>
      </c>
      <c r="I9" s="29">
        <v>0.55480607082630695</v>
      </c>
      <c r="J9" s="29">
        <v>0.5492424242424242</v>
      </c>
      <c r="K9" s="29">
        <v>0.57021276595744685</v>
      </c>
      <c r="L9" s="29">
        <v>0.6216216216216216</v>
      </c>
      <c r="M9" s="29">
        <v>0.61010486177311729</v>
      </c>
      <c r="N9" s="29">
        <v>0.64655172413793105</v>
      </c>
      <c r="O9" s="29">
        <v>0.64509169363538299</v>
      </c>
      <c r="P9" s="29">
        <v>0.64538395168248486</v>
      </c>
      <c r="Q9" s="29">
        <v>0.60377358490566035</v>
      </c>
      <c r="R9" s="29">
        <v>0.63710618436406063</v>
      </c>
      <c r="S9" s="29">
        <v>0.63049579045837234</v>
      </c>
      <c r="T9" s="29">
        <v>0.50952380952380949</v>
      </c>
      <c r="U9" s="29">
        <v>0.62600536193029488</v>
      </c>
      <c r="V9" s="29">
        <v>0.60041841004184104</v>
      </c>
      <c r="W9" s="29">
        <v>0.62146892655367236</v>
      </c>
      <c r="X9" s="29">
        <v>0.68350668647845469</v>
      </c>
      <c r="Y9" s="29">
        <v>0.6705882352941176</v>
      </c>
      <c r="Z9" s="29">
        <v>0.72289156626506024</v>
      </c>
      <c r="AA9" s="29">
        <v>0.63977746870653684</v>
      </c>
      <c r="AB9" s="29">
        <v>0.65536723163841804</v>
      </c>
      <c r="AC9" s="29">
        <v>0.62234042553191493</v>
      </c>
      <c r="AD9" s="29">
        <v>0.66068759342301941</v>
      </c>
      <c r="AE9" s="29">
        <v>0.65227537922987167</v>
      </c>
      <c r="AF9" s="29">
        <v>0.63194444444444442</v>
      </c>
      <c r="AG9" s="29">
        <v>0.67912371134020622</v>
      </c>
      <c r="AH9" s="29">
        <v>0.67173913043478262</v>
      </c>
      <c r="AI9" s="29" t="s">
        <v>56</v>
      </c>
      <c r="AJ9" s="29" t="e">
        <v>#VALUE!</v>
      </c>
      <c r="AK9" s="29" t="e">
        <v>#VALUE!</v>
      </c>
      <c r="AL9" s="29" t="e">
        <v>#VALUE!</v>
      </c>
      <c r="AM9" s="29">
        <f t="shared" ref="AM9:AV9" si="2">AM8/AM7</f>
        <v>0.65697674418604646</v>
      </c>
      <c r="AN9" s="29">
        <f t="shared" si="2"/>
        <v>0.71012805587892902</v>
      </c>
      <c r="AO9" s="29">
        <f t="shared" si="2"/>
        <v>0.70126091173617844</v>
      </c>
      <c r="AP9" s="29">
        <f>AP8/AP7</f>
        <v>0.61445783132530118</v>
      </c>
      <c r="AQ9" s="29">
        <f>AQ8/AQ7</f>
        <v>0.62226847034339228</v>
      </c>
      <c r="AR9" s="29">
        <f>AR8/AR7</f>
        <v>0.6211180124223602</v>
      </c>
      <c r="AS9" s="29">
        <f t="shared" si="2"/>
        <v>0.62992125984251968</v>
      </c>
      <c r="AT9" s="29">
        <f>AT8/AT7</f>
        <v>0.62992125984251968</v>
      </c>
      <c r="AU9" s="29">
        <f t="shared" si="2"/>
        <v>0.61861520998864927</v>
      </c>
      <c r="AV9" s="29">
        <f t="shared" si="2"/>
        <v>0.62003968253968256</v>
      </c>
      <c r="AW9" s="29">
        <f t="shared" ref="AW9:BB9" si="3">AW8/AW7</f>
        <v>0.5092592592592593</v>
      </c>
      <c r="AX9" s="29">
        <f t="shared" si="3"/>
        <v>0.61387434554973819</v>
      </c>
      <c r="AY9" s="29">
        <f t="shared" si="3"/>
        <v>0.6009174311926605</v>
      </c>
      <c r="AZ9" s="29">
        <f t="shared" si="3"/>
        <v>0.47</v>
      </c>
      <c r="BA9" s="29">
        <f t="shared" si="3"/>
        <v>0.60679611650485432</v>
      </c>
      <c r="BB9" s="29">
        <f t="shared" si="3"/>
        <v>0.58774373259052926</v>
      </c>
      <c r="BC9" s="29">
        <f t="shared" ref="BC9:BH9" si="4">BC8/BC7</f>
        <v>0.54216867469879515</v>
      </c>
      <c r="BD9" s="29">
        <f t="shared" si="4"/>
        <v>0.64889705882352944</v>
      </c>
      <c r="BE9" s="29">
        <f t="shared" si="4"/>
        <v>0.63476874003189787</v>
      </c>
      <c r="BF9" s="29">
        <f t="shared" si="4"/>
        <v>0.65079365079365081</v>
      </c>
      <c r="BG9" s="29">
        <f t="shared" si="4"/>
        <v>0.69729729729729728</v>
      </c>
      <c r="BH9" s="29">
        <f t="shared" si="4"/>
        <v>0.69255663430420711</v>
      </c>
      <c r="BI9" s="29">
        <f t="shared" ref="BI9:BN9" si="5">BI8/BI7</f>
        <v>0.63636363636363635</v>
      </c>
      <c r="BJ9" s="29">
        <f t="shared" si="5"/>
        <v>0.73009708737864076</v>
      </c>
      <c r="BK9" s="29">
        <f t="shared" si="5"/>
        <v>0.71944922547332191</v>
      </c>
      <c r="BL9" s="29">
        <f t="shared" si="5"/>
        <v>0.57692307692307687</v>
      </c>
      <c r="BM9" s="29">
        <f t="shared" si="5"/>
        <v>0.73502722323048997</v>
      </c>
      <c r="BN9" s="29">
        <f t="shared" si="5"/>
        <v>0.71542130365659773</v>
      </c>
      <c r="BO9" s="29">
        <f t="shared" ref="BO9:BT9" si="6">BO8/BO7</f>
        <v>0.56896551724137934</v>
      </c>
      <c r="BP9" s="29">
        <f t="shared" si="6"/>
        <v>0.69109947643979053</v>
      </c>
      <c r="BQ9" s="29">
        <f t="shared" si="6"/>
        <v>0.67987321711568938</v>
      </c>
      <c r="BR9" s="29">
        <f t="shared" si="6"/>
        <v>0.68085106382978722</v>
      </c>
      <c r="BS9" s="29">
        <f t="shared" si="6"/>
        <v>0.70036764705882348</v>
      </c>
      <c r="BT9" s="29">
        <f t="shared" si="6"/>
        <v>0.69881556683587143</v>
      </c>
      <c r="BU9" s="30">
        <f t="shared" ref="BU9:BZ9" si="7">BU8/BU7</f>
        <v>0.64</v>
      </c>
      <c r="BV9" s="30">
        <f t="shared" si="7"/>
        <v>0.68243243243243246</v>
      </c>
      <c r="BW9" s="30">
        <f t="shared" si="7"/>
        <v>0.67813765182186236</v>
      </c>
      <c r="BX9" s="30">
        <f t="shared" si="7"/>
        <v>0.75</v>
      </c>
      <c r="BY9" s="30">
        <f t="shared" si="7"/>
        <v>0.69214876033057848</v>
      </c>
      <c r="BZ9" s="30">
        <f t="shared" si="7"/>
        <v>0.69964028776978415</v>
      </c>
      <c r="CA9" s="30">
        <v>0.78500000000000003</v>
      </c>
      <c r="CB9" s="30">
        <v>0.72799999999999998</v>
      </c>
      <c r="CC9" s="39">
        <f>CC8/CC7</f>
        <v>0.73659305993690849</v>
      </c>
      <c r="CD9" s="30">
        <f>CD8/CD7</f>
        <v>0.6741573033707865</v>
      </c>
      <c r="CE9" s="30">
        <f>CE8/CE7</f>
        <v>0.69037656903765687</v>
      </c>
      <c r="CF9" s="39">
        <f>CF8/CF7</f>
        <v>0.68783068783068779</v>
      </c>
      <c r="CG9" s="30">
        <v>0.66700000000000004</v>
      </c>
      <c r="CH9" s="30">
        <v>0.69399999999999995</v>
      </c>
      <c r="CI9" s="39">
        <v>0.69</v>
      </c>
      <c r="CJ9" s="30">
        <f t="shared" ref="CJ9:CR9" si="8">CJ8/CJ7</f>
        <v>0.67241379310344829</v>
      </c>
      <c r="CK9" s="30">
        <f t="shared" si="8"/>
        <v>0.67281105990783407</v>
      </c>
      <c r="CL9" s="39">
        <f t="shared" si="8"/>
        <v>0.67276422764227639</v>
      </c>
      <c r="CM9" s="30">
        <f t="shared" si="8"/>
        <v>0.67213114754098358</v>
      </c>
      <c r="CN9" s="30">
        <f t="shared" si="8"/>
        <v>0.66666666666666663</v>
      </c>
      <c r="CO9" s="39">
        <f t="shared" si="8"/>
        <v>0.66738197424892709</v>
      </c>
      <c r="CP9" s="30">
        <f t="shared" si="8"/>
        <v>0.58490566037735847</v>
      </c>
      <c r="CQ9" s="30">
        <f t="shared" si="8"/>
        <v>0.66888888888888887</v>
      </c>
      <c r="CR9" s="39">
        <f t="shared" si="8"/>
        <v>0.66003976143141152</v>
      </c>
      <c r="CS9" s="52">
        <v>0.45</v>
      </c>
      <c r="CT9" s="52">
        <v>0.67961165048543692</v>
      </c>
      <c r="CU9" s="39">
        <f t="shared" ref="CU9:DD9" si="9">CU8/CU7</f>
        <v>0.65929203539823011</v>
      </c>
      <c r="CV9" s="52">
        <f t="shared" si="9"/>
        <v>0.58333333333333337</v>
      </c>
      <c r="CW9" s="52">
        <f t="shared" si="9"/>
        <v>0.63265306122448983</v>
      </c>
      <c r="CX9" s="55">
        <f t="shared" si="9"/>
        <v>0.62727272727272732</v>
      </c>
      <c r="CY9" s="52">
        <f t="shared" si="9"/>
        <v>0.4107142857142857</v>
      </c>
      <c r="CZ9" s="52">
        <f t="shared" si="9"/>
        <v>0.50595238095238093</v>
      </c>
      <c r="DA9" s="55">
        <f t="shared" si="9"/>
        <v>0.49234693877551022</v>
      </c>
      <c r="DB9" s="52">
        <f t="shared" si="9"/>
        <v>0.34883720930232559</v>
      </c>
      <c r="DC9" s="52">
        <f t="shared" si="9"/>
        <v>0.49443207126948774</v>
      </c>
      <c r="DD9" s="55">
        <f t="shared" si="9"/>
        <v>0.47102803738317756</v>
      </c>
      <c r="DE9" s="52">
        <f>DE8/DE7</f>
        <v>0.2781954887218045</v>
      </c>
      <c r="DF9" s="52">
        <f t="shared" ref="DF9" si="10">DF8/DF7</f>
        <v>0.40712468193384221</v>
      </c>
      <c r="DG9" s="55">
        <f>DG8/DG7</f>
        <v>0.37452471482889732</v>
      </c>
      <c r="DH9" s="52">
        <f>DH8/DH7</f>
        <v>0.15126050420168066</v>
      </c>
      <c r="DI9" s="52">
        <f t="shared" ref="DI9:DM9" si="11">DI8/DI7</f>
        <v>0.44050632911392407</v>
      </c>
      <c r="DJ9" s="55">
        <f t="shared" si="11"/>
        <v>0.37354085603112841</v>
      </c>
      <c r="DK9" s="52">
        <f t="shared" si="11"/>
        <v>0.27272727272727271</v>
      </c>
      <c r="DL9" s="52">
        <f t="shared" si="11"/>
        <v>0.46542553191489361</v>
      </c>
      <c r="DM9" s="55">
        <f t="shared" si="11"/>
        <v>0.43267108167770418</v>
      </c>
    </row>
    <row r="10" spans="1:117" ht="15.75" x14ac:dyDescent="0.25">
      <c r="A10" s="12" t="s">
        <v>57</v>
      </c>
      <c r="BU10" s="15"/>
      <c r="BV10" s="15"/>
      <c r="BW10" s="15"/>
      <c r="BX10" s="15"/>
      <c r="BY10" s="15"/>
      <c r="BZ10" s="15"/>
      <c r="CA10" s="15"/>
      <c r="CB10" s="15"/>
      <c r="CC10" s="40"/>
      <c r="CD10" s="15"/>
      <c r="CE10" s="15"/>
      <c r="CF10" s="40"/>
      <c r="CG10" s="15"/>
      <c r="CH10" s="15"/>
      <c r="CI10" s="40"/>
      <c r="CJ10" s="15"/>
      <c r="CK10" s="15"/>
      <c r="CL10" s="40"/>
      <c r="CO10" s="40"/>
      <c r="CP10" s="15"/>
      <c r="CQ10" s="15"/>
      <c r="CR10" s="15"/>
      <c r="DE10" s="15"/>
      <c r="DF10" s="15"/>
      <c r="DG10" s="15"/>
    </row>
    <row r="11" spans="1:117" x14ac:dyDescent="0.25">
      <c r="A11" s="1" t="s">
        <v>49</v>
      </c>
      <c r="AZ11" s="2">
        <v>43</v>
      </c>
      <c r="BA11" s="2">
        <v>154</v>
      </c>
      <c r="BB11" s="2">
        <f>SUM(AZ11,BA11)</f>
        <v>197</v>
      </c>
      <c r="BC11" s="2">
        <v>69</v>
      </c>
      <c r="BD11" s="2">
        <v>229</v>
      </c>
      <c r="BE11" s="2">
        <f>SUM(BC11,BD11)</f>
        <v>298</v>
      </c>
      <c r="BF11" s="7">
        <v>66</v>
      </c>
      <c r="BG11" s="7">
        <v>211</v>
      </c>
      <c r="BH11" s="7">
        <v>277</v>
      </c>
      <c r="BI11" s="7">
        <v>39</v>
      </c>
      <c r="BJ11" s="7">
        <v>188</v>
      </c>
      <c r="BK11" s="7">
        <f>SUM(BI11:BJ11)</f>
        <v>227</v>
      </c>
      <c r="BL11" s="7">
        <v>48</v>
      </c>
      <c r="BM11" s="7">
        <v>225</v>
      </c>
      <c r="BN11" s="7">
        <f>BL11+BM11</f>
        <v>273</v>
      </c>
      <c r="BO11" s="7">
        <v>52</v>
      </c>
      <c r="BP11" s="7">
        <v>262</v>
      </c>
      <c r="BQ11" s="7">
        <f>BO11+BP11</f>
        <v>314</v>
      </c>
      <c r="BR11" s="7">
        <v>46</v>
      </c>
      <c r="BS11" s="7">
        <v>289</v>
      </c>
      <c r="BT11" s="7">
        <f>BR11+BS11</f>
        <v>335</v>
      </c>
      <c r="BU11" s="14">
        <v>60</v>
      </c>
      <c r="BV11" s="14">
        <v>281</v>
      </c>
      <c r="BW11" s="14">
        <f>BU11+BV11</f>
        <v>341</v>
      </c>
      <c r="BX11" s="14">
        <v>74</v>
      </c>
      <c r="BY11" s="14">
        <v>321</v>
      </c>
      <c r="BZ11" s="14">
        <f>BX11+BY11</f>
        <v>395</v>
      </c>
      <c r="CA11" s="15">
        <v>63</v>
      </c>
      <c r="CB11" s="15">
        <v>320</v>
      </c>
      <c r="CC11" s="38">
        <f>CA11+CB11</f>
        <v>383</v>
      </c>
      <c r="CD11" s="15">
        <v>74</v>
      </c>
      <c r="CE11" s="15">
        <v>314</v>
      </c>
      <c r="CF11" s="38">
        <f>CD11+CE11</f>
        <v>388</v>
      </c>
      <c r="CG11" s="15">
        <v>73</v>
      </c>
      <c r="CH11" s="15">
        <v>320</v>
      </c>
      <c r="CI11" s="40">
        <v>393</v>
      </c>
      <c r="CJ11" s="15">
        <v>73</v>
      </c>
      <c r="CK11" s="15">
        <v>316</v>
      </c>
      <c r="CL11" s="38">
        <f>CJ11+CK11</f>
        <v>389</v>
      </c>
      <c r="CM11" s="15">
        <v>80</v>
      </c>
      <c r="CN11" s="15">
        <v>276</v>
      </c>
      <c r="CO11" s="38">
        <f>CM11+CN11</f>
        <v>356</v>
      </c>
      <c r="CP11" s="15">
        <v>62</v>
      </c>
      <c r="CQ11" s="15">
        <v>283</v>
      </c>
      <c r="CR11" s="15">
        <f>CP11+CQ11</f>
        <v>345</v>
      </c>
      <c r="CS11" s="15">
        <v>72</v>
      </c>
      <c r="CT11" s="15">
        <v>274</v>
      </c>
      <c r="CU11" s="40">
        <f>CS11+CT11</f>
        <v>346</v>
      </c>
      <c r="CV11" s="51">
        <v>96</v>
      </c>
      <c r="CW11" s="51">
        <v>256</v>
      </c>
      <c r="CX11" s="54">
        <f>SUM(CV11:CW11)</f>
        <v>352</v>
      </c>
      <c r="CY11" s="51">
        <v>71</v>
      </c>
      <c r="CZ11" s="51">
        <v>258</v>
      </c>
      <c r="DA11" s="54">
        <f>SUM(CY11:CZ11)</f>
        <v>329</v>
      </c>
      <c r="DB11" s="51">
        <v>154</v>
      </c>
      <c r="DC11" s="51">
        <v>397</v>
      </c>
      <c r="DD11" s="57">
        <f>SUM(DB11:DC11)</f>
        <v>551</v>
      </c>
      <c r="DE11" s="51">
        <v>246</v>
      </c>
      <c r="DF11" s="51">
        <v>427</v>
      </c>
      <c r="DG11" s="57">
        <f>SUM(DE11:DF11)</f>
        <v>673</v>
      </c>
      <c r="DH11" s="15">
        <v>248</v>
      </c>
      <c r="DI11" s="15">
        <v>357</v>
      </c>
      <c r="DJ11" s="15">
        <f>SUM(DH11:DI11)</f>
        <v>605</v>
      </c>
      <c r="DK11" s="15">
        <v>217</v>
      </c>
      <c r="DL11" s="15">
        <v>357</v>
      </c>
      <c r="DM11" s="15">
        <f>SUM(DK11:DL11)</f>
        <v>574</v>
      </c>
    </row>
    <row r="12" spans="1:117" x14ac:dyDescent="0.25">
      <c r="A12" s="1" t="s">
        <v>51</v>
      </c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AZ12" s="2">
        <v>30</v>
      </c>
      <c r="BA12" s="2">
        <v>128</v>
      </c>
      <c r="BB12" s="2">
        <f>SUM(AZ12,BA12)</f>
        <v>158</v>
      </c>
      <c r="BC12" s="2">
        <v>45</v>
      </c>
      <c r="BD12" s="2">
        <v>193</v>
      </c>
      <c r="BE12" s="2">
        <f>SUM(BC12,BD12)</f>
        <v>238</v>
      </c>
      <c r="BF12" s="7">
        <v>43</v>
      </c>
      <c r="BG12" s="7">
        <v>166</v>
      </c>
      <c r="BH12" s="7">
        <v>209</v>
      </c>
      <c r="BI12" s="7">
        <v>25</v>
      </c>
      <c r="BJ12" s="7">
        <v>153</v>
      </c>
      <c r="BK12" s="7">
        <f>SUM(BI12:BJ12)</f>
        <v>178</v>
      </c>
      <c r="BL12" s="7">
        <v>31</v>
      </c>
      <c r="BM12" s="7">
        <v>182</v>
      </c>
      <c r="BN12" s="7">
        <f>BL12+BM12</f>
        <v>213</v>
      </c>
      <c r="BO12" s="7">
        <v>30</v>
      </c>
      <c r="BP12" s="7">
        <v>218</v>
      </c>
      <c r="BQ12" s="7">
        <f>BO12+BP12</f>
        <v>248</v>
      </c>
      <c r="BR12" s="7">
        <v>28</v>
      </c>
      <c r="BS12" s="7">
        <v>242</v>
      </c>
      <c r="BT12" s="7">
        <f>BR12+BS12</f>
        <v>270</v>
      </c>
      <c r="BU12" s="14">
        <v>48</v>
      </c>
      <c r="BV12" s="14">
        <v>242</v>
      </c>
      <c r="BW12" s="14">
        <f>BU12+BV12</f>
        <v>290</v>
      </c>
      <c r="BX12" s="14">
        <v>59</v>
      </c>
      <c r="BY12" s="14">
        <v>259</v>
      </c>
      <c r="BZ12" s="14">
        <f>BX12+BY12</f>
        <v>318</v>
      </c>
      <c r="CA12" s="15">
        <v>47</v>
      </c>
      <c r="CB12" s="15">
        <v>267</v>
      </c>
      <c r="CC12" s="38">
        <f>CA12+CB12</f>
        <v>314</v>
      </c>
      <c r="CD12" s="15">
        <v>59</v>
      </c>
      <c r="CE12" s="15">
        <v>254</v>
      </c>
      <c r="CF12" s="38">
        <f>CD12+CE12</f>
        <v>313</v>
      </c>
      <c r="CG12" s="15">
        <v>59</v>
      </c>
      <c r="CH12" s="15">
        <v>266</v>
      </c>
      <c r="CI12" s="40">
        <v>325</v>
      </c>
      <c r="CJ12" s="15">
        <v>61</v>
      </c>
      <c r="CK12" s="15">
        <v>268</v>
      </c>
      <c r="CL12" s="38">
        <f>CJ12+CK12</f>
        <v>329</v>
      </c>
      <c r="CM12" s="15">
        <v>52</v>
      </c>
      <c r="CN12" s="15">
        <v>231</v>
      </c>
      <c r="CO12" s="38">
        <f>CM12+CN12</f>
        <v>283</v>
      </c>
      <c r="CP12" s="15">
        <v>47</v>
      </c>
      <c r="CQ12" s="15">
        <v>248</v>
      </c>
      <c r="CR12" s="15">
        <f>CP12+CQ12</f>
        <v>295</v>
      </c>
      <c r="CS12" s="51">
        <v>54</v>
      </c>
      <c r="CT12" s="51">
        <v>236</v>
      </c>
      <c r="CU12" s="40">
        <f>CS12+CT12</f>
        <v>290</v>
      </c>
      <c r="CV12" s="51">
        <v>56</v>
      </c>
      <c r="CW12" s="51">
        <v>227</v>
      </c>
      <c r="CX12" s="54">
        <f>SUM(CV12:CW12)</f>
        <v>283</v>
      </c>
      <c r="CY12" s="51">
        <v>49</v>
      </c>
      <c r="CZ12" s="51">
        <v>239</v>
      </c>
      <c r="DA12" s="54">
        <f>SUM(CY12:CZ12)</f>
        <v>288</v>
      </c>
      <c r="DB12" s="51">
        <v>123</v>
      </c>
      <c r="DC12" s="51">
        <v>353</v>
      </c>
      <c r="DD12" s="57">
        <f>SUM(DB12:DC12)</f>
        <v>476</v>
      </c>
      <c r="DE12" s="51">
        <v>178</v>
      </c>
      <c r="DF12" s="51">
        <v>356</v>
      </c>
      <c r="DG12" s="57">
        <f>SUM(DE12:DF12)</f>
        <v>534</v>
      </c>
      <c r="DH12" s="15">
        <v>206</v>
      </c>
      <c r="DI12" s="15">
        <v>302</v>
      </c>
      <c r="DJ12" s="15">
        <f t="shared" ref="DJ12:DJ13" si="12">SUM(DH12:DI12)</f>
        <v>508</v>
      </c>
      <c r="DK12" s="15">
        <v>179</v>
      </c>
      <c r="DL12" s="15">
        <v>305</v>
      </c>
      <c r="DM12" s="15">
        <f t="shared" ref="DM12:DM13" si="13">SUM(DK12:DL12)</f>
        <v>484</v>
      </c>
    </row>
    <row r="13" spans="1:117" x14ac:dyDescent="0.25">
      <c r="A13" s="1" t="s">
        <v>53</v>
      </c>
      <c r="AZ13" s="2">
        <v>16</v>
      </c>
      <c r="BA13" s="2">
        <v>68</v>
      </c>
      <c r="BB13" s="2">
        <f>SUM(AZ13,BA13)</f>
        <v>84</v>
      </c>
      <c r="BC13" s="2">
        <v>19</v>
      </c>
      <c r="BD13" s="2">
        <v>111</v>
      </c>
      <c r="BE13" s="2">
        <f>SUM(BC13,BD13)</f>
        <v>130</v>
      </c>
      <c r="BF13" s="7">
        <v>22</v>
      </c>
      <c r="BG13" s="7">
        <v>114</v>
      </c>
      <c r="BH13" s="7">
        <v>136</v>
      </c>
      <c r="BI13" s="7">
        <v>17</v>
      </c>
      <c r="BJ13" s="7">
        <v>111</v>
      </c>
      <c r="BK13" s="7">
        <f>SUM(BI13:BJ13)</f>
        <v>128</v>
      </c>
      <c r="BL13" s="7">
        <v>20</v>
      </c>
      <c r="BM13" s="7">
        <v>134</v>
      </c>
      <c r="BN13" s="7">
        <f>BL13+BM13</f>
        <v>154</v>
      </c>
      <c r="BO13" s="7">
        <v>19</v>
      </c>
      <c r="BP13" s="7">
        <v>154</v>
      </c>
      <c r="BQ13" s="7">
        <f>BO13+BP13</f>
        <v>173</v>
      </c>
      <c r="BR13" s="7">
        <v>18</v>
      </c>
      <c r="BS13" s="7">
        <v>162</v>
      </c>
      <c r="BT13" s="7">
        <f>BR13+BS13</f>
        <v>180</v>
      </c>
      <c r="BU13" s="14">
        <v>30</v>
      </c>
      <c r="BV13" s="14">
        <v>149</v>
      </c>
      <c r="BW13" s="14">
        <f>BU13+BV13</f>
        <v>179</v>
      </c>
      <c r="BX13" s="14">
        <v>47</v>
      </c>
      <c r="BY13" s="14">
        <v>159</v>
      </c>
      <c r="BZ13" s="14">
        <f>BX13+BY13</f>
        <v>206</v>
      </c>
      <c r="CA13" s="15">
        <v>33</v>
      </c>
      <c r="CB13" s="15">
        <v>178</v>
      </c>
      <c r="CC13" s="38">
        <f>CA13+CB13</f>
        <v>211</v>
      </c>
      <c r="CD13" s="15">
        <v>39</v>
      </c>
      <c r="CE13" s="15">
        <v>172</v>
      </c>
      <c r="CF13" s="38">
        <f>CD13+CE13</f>
        <v>211</v>
      </c>
      <c r="CG13" s="15">
        <v>45</v>
      </c>
      <c r="CH13" s="15">
        <v>177</v>
      </c>
      <c r="CI13" s="40">
        <v>222</v>
      </c>
      <c r="CJ13" s="15">
        <v>43</v>
      </c>
      <c r="CK13" s="15">
        <v>185</v>
      </c>
      <c r="CL13" s="38">
        <f>CJ13+CK13</f>
        <v>228</v>
      </c>
      <c r="CM13" s="15">
        <v>31</v>
      </c>
      <c r="CN13" s="15">
        <v>162</v>
      </c>
      <c r="CO13" s="38">
        <f>CM13+CN13</f>
        <v>193</v>
      </c>
      <c r="CP13" s="15">
        <v>35</v>
      </c>
      <c r="CQ13" s="15">
        <v>168</v>
      </c>
      <c r="CR13" s="15">
        <f>CP13+CQ13</f>
        <v>203</v>
      </c>
      <c r="CS13" s="51">
        <v>31</v>
      </c>
      <c r="CT13" s="51">
        <v>173</v>
      </c>
      <c r="CU13" s="40">
        <f>CS13+CT13</f>
        <v>204</v>
      </c>
      <c r="CV13" s="51">
        <v>35</v>
      </c>
      <c r="CW13" s="51">
        <v>120</v>
      </c>
      <c r="CX13" s="54">
        <f>SUM(CV13:CW13)</f>
        <v>155</v>
      </c>
      <c r="CY13" s="51">
        <v>27</v>
      </c>
      <c r="CZ13" s="51">
        <v>110</v>
      </c>
      <c r="DA13" s="54">
        <f>SUM(CY13:CZ13)</f>
        <v>137</v>
      </c>
      <c r="DB13" s="51">
        <v>36</v>
      </c>
      <c r="DC13" s="51">
        <v>185</v>
      </c>
      <c r="DD13" s="57">
        <f>SUM(DB13:DC13)</f>
        <v>221</v>
      </c>
      <c r="DE13" s="51">
        <v>50</v>
      </c>
      <c r="DF13" s="51">
        <v>150</v>
      </c>
      <c r="DG13" s="57">
        <f>SUM(DE13:DF13)</f>
        <v>200</v>
      </c>
      <c r="DH13" s="15">
        <v>47</v>
      </c>
      <c r="DI13" s="15">
        <v>124</v>
      </c>
      <c r="DJ13" s="15">
        <f t="shared" si="12"/>
        <v>171</v>
      </c>
      <c r="DK13" s="15">
        <v>46</v>
      </c>
      <c r="DL13" s="15">
        <v>108</v>
      </c>
      <c r="DM13" s="15">
        <f t="shared" si="13"/>
        <v>154</v>
      </c>
    </row>
    <row r="14" spans="1:117" x14ac:dyDescent="0.25">
      <c r="A14" s="28" t="s">
        <v>55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31">
        <f t="shared" ref="AZ14:BE14" si="14">AZ13/AZ12</f>
        <v>0.53333333333333333</v>
      </c>
      <c r="BA14" s="31">
        <f t="shared" si="14"/>
        <v>0.53125</v>
      </c>
      <c r="BB14" s="31">
        <f t="shared" si="14"/>
        <v>0.53164556962025311</v>
      </c>
      <c r="BC14" s="31">
        <f t="shared" si="14"/>
        <v>0.42222222222222222</v>
      </c>
      <c r="BD14" s="31">
        <f t="shared" si="14"/>
        <v>0.57512953367875652</v>
      </c>
      <c r="BE14" s="31">
        <f t="shared" si="14"/>
        <v>0.54621848739495793</v>
      </c>
      <c r="BF14" s="31">
        <f t="shared" ref="BF14:BK14" si="15">BF13/BF12</f>
        <v>0.51162790697674421</v>
      </c>
      <c r="BG14" s="31">
        <f t="shared" si="15"/>
        <v>0.68674698795180722</v>
      </c>
      <c r="BH14" s="31">
        <f t="shared" si="15"/>
        <v>0.65071770334928225</v>
      </c>
      <c r="BI14" s="31">
        <f t="shared" si="15"/>
        <v>0.68</v>
      </c>
      <c r="BJ14" s="31">
        <f t="shared" si="15"/>
        <v>0.72549019607843135</v>
      </c>
      <c r="BK14" s="31">
        <f t="shared" si="15"/>
        <v>0.7191011235955056</v>
      </c>
      <c r="BL14" s="31">
        <f t="shared" ref="BL14:BQ14" si="16">BL13/BL12</f>
        <v>0.64516129032258063</v>
      </c>
      <c r="BM14" s="31">
        <f t="shared" si="16"/>
        <v>0.73626373626373631</v>
      </c>
      <c r="BN14" s="31">
        <f t="shared" si="16"/>
        <v>0.72300469483568075</v>
      </c>
      <c r="BO14" s="31">
        <f t="shared" si="16"/>
        <v>0.6333333333333333</v>
      </c>
      <c r="BP14" s="31">
        <f t="shared" si="16"/>
        <v>0.70642201834862384</v>
      </c>
      <c r="BQ14" s="31">
        <f t="shared" si="16"/>
        <v>0.69758064516129037</v>
      </c>
      <c r="BR14" s="31">
        <f t="shared" ref="BR14:BW14" si="17">BR13/BR12</f>
        <v>0.6428571428571429</v>
      </c>
      <c r="BS14" s="31">
        <f t="shared" si="17"/>
        <v>0.66942148760330578</v>
      </c>
      <c r="BT14" s="31">
        <f t="shared" si="17"/>
        <v>0.66666666666666663</v>
      </c>
      <c r="BU14" s="32">
        <f t="shared" si="17"/>
        <v>0.625</v>
      </c>
      <c r="BV14" s="32">
        <f t="shared" si="17"/>
        <v>0.61570247933884292</v>
      </c>
      <c r="BW14" s="32">
        <f t="shared" si="17"/>
        <v>0.61724137931034484</v>
      </c>
      <c r="BX14" s="32">
        <f>BX13/BX12</f>
        <v>0.79661016949152541</v>
      </c>
      <c r="BY14" s="32">
        <f>BY13/BY12</f>
        <v>0.61389961389961389</v>
      </c>
      <c r="BZ14" s="32">
        <f>BZ13/BZ12</f>
        <v>0.64779874213836475</v>
      </c>
      <c r="CA14" s="32">
        <v>0.70199999999999996</v>
      </c>
      <c r="CB14" s="32">
        <v>0.66700000000000004</v>
      </c>
      <c r="CC14" s="41">
        <f>CC13/CC12</f>
        <v>0.67197452229299359</v>
      </c>
      <c r="CD14" s="32">
        <f>CD13/CD12</f>
        <v>0.66101694915254239</v>
      </c>
      <c r="CE14" s="32">
        <f>CE13/CE12</f>
        <v>0.67716535433070868</v>
      </c>
      <c r="CF14" s="41">
        <f>CF13/CF12</f>
        <v>0.67412140575079871</v>
      </c>
      <c r="CG14" s="30">
        <v>0.76300000000000001</v>
      </c>
      <c r="CH14" s="32">
        <v>0.66500000000000004</v>
      </c>
      <c r="CI14" s="39">
        <v>0.68300000000000005</v>
      </c>
      <c r="CJ14" s="32">
        <f t="shared" ref="CJ14:DD14" si="18">CJ13/CJ12</f>
        <v>0.70491803278688525</v>
      </c>
      <c r="CK14" s="32">
        <f t="shared" si="18"/>
        <v>0.69029850746268662</v>
      </c>
      <c r="CL14" s="41">
        <f t="shared" si="18"/>
        <v>0.69300911854103342</v>
      </c>
      <c r="CM14" s="30">
        <f t="shared" si="18"/>
        <v>0.59615384615384615</v>
      </c>
      <c r="CN14" s="30">
        <f t="shared" si="18"/>
        <v>0.70129870129870131</v>
      </c>
      <c r="CO14" s="39">
        <f t="shared" si="18"/>
        <v>0.6819787985865724</v>
      </c>
      <c r="CP14" s="30">
        <f t="shared" si="18"/>
        <v>0.74468085106382975</v>
      </c>
      <c r="CQ14" s="30">
        <f t="shared" si="18"/>
        <v>0.67741935483870963</v>
      </c>
      <c r="CR14" s="39">
        <f t="shared" si="18"/>
        <v>0.68813559322033901</v>
      </c>
      <c r="CS14" s="52">
        <v>0.57407407407407407</v>
      </c>
      <c r="CT14" s="52">
        <v>0.73305084745762716</v>
      </c>
      <c r="CU14" s="39">
        <f t="shared" si="18"/>
        <v>0.70344827586206893</v>
      </c>
      <c r="CV14" s="30">
        <f t="shared" si="18"/>
        <v>0.625</v>
      </c>
      <c r="CW14" s="30">
        <f t="shared" si="18"/>
        <v>0.52863436123348018</v>
      </c>
      <c r="CX14" s="39">
        <f t="shared" si="18"/>
        <v>0.54770318021201414</v>
      </c>
      <c r="CY14" s="30">
        <f t="shared" si="18"/>
        <v>0.55102040816326525</v>
      </c>
      <c r="CZ14" s="30">
        <f t="shared" si="18"/>
        <v>0.46025104602510458</v>
      </c>
      <c r="DA14" s="39">
        <f t="shared" si="18"/>
        <v>0.47569444444444442</v>
      </c>
      <c r="DB14" s="30">
        <f t="shared" si="18"/>
        <v>0.29268292682926828</v>
      </c>
      <c r="DC14" s="30">
        <f t="shared" si="18"/>
        <v>0.52407932011331448</v>
      </c>
      <c r="DD14" s="39">
        <f t="shared" si="18"/>
        <v>0.4642857142857143</v>
      </c>
      <c r="DE14" s="30">
        <f t="shared" ref="DE14:DM14" si="19">DE13/DE12</f>
        <v>0.2808988764044944</v>
      </c>
      <c r="DF14" s="30">
        <f t="shared" si="19"/>
        <v>0.42134831460674155</v>
      </c>
      <c r="DG14" s="39">
        <f t="shared" si="19"/>
        <v>0.37453183520599254</v>
      </c>
      <c r="DH14" s="30">
        <f t="shared" si="19"/>
        <v>0.22815533980582525</v>
      </c>
      <c r="DI14" s="30">
        <f t="shared" si="19"/>
        <v>0.41059602649006621</v>
      </c>
      <c r="DJ14" s="39">
        <f t="shared" si="19"/>
        <v>0.33661417322834647</v>
      </c>
      <c r="DK14" s="30">
        <f t="shared" si="19"/>
        <v>0.25698324022346369</v>
      </c>
      <c r="DL14" s="30">
        <f t="shared" si="19"/>
        <v>0.35409836065573769</v>
      </c>
      <c r="DM14" s="39">
        <f t="shared" si="19"/>
        <v>0.31818181818181818</v>
      </c>
    </row>
    <row r="15" spans="1:117" ht="15.75" x14ac:dyDescent="0.25">
      <c r="A15" s="12" t="s">
        <v>58</v>
      </c>
      <c r="AI15" s="2" t="s">
        <v>59</v>
      </c>
      <c r="BU15" s="15"/>
      <c r="BV15" s="15"/>
      <c r="BW15" s="15"/>
      <c r="BX15" s="15"/>
      <c r="BY15" s="15"/>
      <c r="BZ15" s="15"/>
      <c r="CA15" s="15"/>
      <c r="CB15" s="15"/>
      <c r="CC15" s="40"/>
      <c r="CD15" s="15"/>
      <c r="CE15" s="15"/>
      <c r="CF15" s="40"/>
      <c r="CG15" s="15"/>
      <c r="CH15" s="15"/>
      <c r="CI15" s="40"/>
      <c r="CJ15" s="15"/>
      <c r="CK15" s="15"/>
      <c r="CL15" s="40"/>
      <c r="CO15" s="40"/>
      <c r="CP15" s="15"/>
      <c r="CQ15" s="15"/>
      <c r="CR15" s="15"/>
      <c r="DE15" s="15"/>
      <c r="DF15" s="15"/>
      <c r="DG15" s="15"/>
    </row>
    <row r="16" spans="1:117" x14ac:dyDescent="0.25">
      <c r="A16" s="1" t="s">
        <v>49</v>
      </c>
      <c r="B16" s="2">
        <v>76</v>
      </c>
      <c r="C16" s="2">
        <v>238</v>
      </c>
      <c r="D16" s="2">
        <v>314</v>
      </c>
      <c r="E16" s="2">
        <v>67</v>
      </c>
      <c r="F16" s="2">
        <v>301</v>
      </c>
      <c r="G16" s="2">
        <v>368</v>
      </c>
      <c r="H16" s="2">
        <v>59</v>
      </c>
      <c r="I16" s="2">
        <v>193</v>
      </c>
      <c r="J16" s="2">
        <v>252</v>
      </c>
      <c r="K16" s="2">
        <v>61</v>
      </c>
      <c r="L16" s="2">
        <v>214</v>
      </c>
      <c r="M16" s="2">
        <v>275</v>
      </c>
      <c r="N16" s="2">
        <v>48</v>
      </c>
      <c r="O16" s="2">
        <v>197</v>
      </c>
      <c r="P16" s="2">
        <v>245</v>
      </c>
      <c r="Q16" s="2">
        <v>44</v>
      </c>
      <c r="R16" s="2">
        <v>173</v>
      </c>
      <c r="S16" s="2">
        <v>217</v>
      </c>
      <c r="T16" s="6">
        <v>39</v>
      </c>
      <c r="U16" s="6">
        <v>170</v>
      </c>
      <c r="V16" s="6">
        <v>209</v>
      </c>
      <c r="W16" s="6">
        <v>46</v>
      </c>
      <c r="X16" s="6">
        <v>136</v>
      </c>
      <c r="Y16" s="6">
        <v>182</v>
      </c>
      <c r="Z16" s="6">
        <v>39</v>
      </c>
      <c r="AA16" s="6">
        <v>145</v>
      </c>
      <c r="AB16" s="6">
        <v>184</v>
      </c>
      <c r="AC16" s="6">
        <v>45</v>
      </c>
      <c r="AD16" s="6">
        <v>164</v>
      </c>
      <c r="AE16" s="6">
        <v>209</v>
      </c>
      <c r="AF16" s="6">
        <v>38</v>
      </c>
      <c r="AG16" s="6">
        <v>161</v>
      </c>
      <c r="AH16" s="6">
        <v>199</v>
      </c>
      <c r="AI16" s="10" t="s">
        <v>60</v>
      </c>
      <c r="AJ16" s="10"/>
      <c r="AK16" s="10"/>
      <c r="AL16" s="10">
        <v>0</v>
      </c>
      <c r="AM16" s="10">
        <v>39</v>
      </c>
      <c r="AN16" s="10">
        <v>222</v>
      </c>
      <c r="AO16" s="10">
        <v>261</v>
      </c>
      <c r="AP16" s="10">
        <v>31</v>
      </c>
      <c r="AQ16" s="10">
        <v>212</v>
      </c>
      <c r="AR16" s="6">
        <f>SUM(AP16:AQ16)</f>
        <v>243</v>
      </c>
      <c r="AS16" s="10">
        <v>28</v>
      </c>
      <c r="AT16" s="10">
        <v>28</v>
      </c>
      <c r="AU16" s="10">
        <v>205</v>
      </c>
      <c r="AV16" s="6">
        <f>SUM(AT16:AU16)</f>
        <v>233</v>
      </c>
      <c r="AW16" s="10">
        <v>35</v>
      </c>
      <c r="AX16" s="10">
        <v>192</v>
      </c>
      <c r="AY16" s="10">
        <f>SUM(AW16:AX16)</f>
        <v>227</v>
      </c>
      <c r="AZ16" s="10">
        <v>45</v>
      </c>
      <c r="BA16" s="10">
        <v>200</v>
      </c>
      <c r="BB16" s="2">
        <f>SUM(AZ16:BA16)</f>
        <v>245</v>
      </c>
      <c r="BC16" s="10">
        <v>24</v>
      </c>
      <c r="BD16" s="10">
        <v>199</v>
      </c>
      <c r="BE16" s="2">
        <f>SUM(BC16:BD16)</f>
        <v>223</v>
      </c>
      <c r="BF16" s="7">
        <v>27</v>
      </c>
      <c r="BG16" s="7">
        <v>210</v>
      </c>
      <c r="BH16" s="7">
        <v>237</v>
      </c>
      <c r="BI16" s="7">
        <v>23</v>
      </c>
      <c r="BJ16" s="7">
        <v>212</v>
      </c>
      <c r="BK16" s="7">
        <f>SUM(BI16:BJ16)</f>
        <v>235</v>
      </c>
      <c r="BL16" s="7">
        <v>30</v>
      </c>
      <c r="BM16" s="7">
        <v>253</v>
      </c>
      <c r="BN16" s="7">
        <f>BL16+BM16</f>
        <v>283</v>
      </c>
      <c r="BO16" s="7">
        <v>13</v>
      </c>
      <c r="BP16" s="7">
        <v>226</v>
      </c>
      <c r="BQ16" s="7">
        <f>BO16+BP16</f>
        <v>239</v>
      </c>
      <c r="BR16" s="7">
        <v>29</v>
      </c>
      <c r="BS16" s="7">
        <v>214</v>
      </c>
      <c r="BT16" s="7">
        <f>BR16+BS16</f>
        <v>243</v>
      </c>
      <c r="BU16" s="14">
        <v>45</v>
      </c>
      <c r="BV16" s="14">
        <v>272</v>
      </c>
      <c r="BW16" s="14">
        <f>BU16+BV16</f>
        <v>317</v>
      </c>
      <c r="BX16" s="14">
        <v>116</v>
      </c>
      <c r="BY16" s="14">
        <v>241</v>
      </c>
      <c r="BZ16" s="14">
        <f>BX16+BY16</f>
        <v>357</v>
      </c>
      <c r="CA16" s="15">
        <v>106</v>
      </c>
      <c r="CB16" s="15">
        <v>229</v>
      </c>
      <c r="CC16" s="38">
        <f>CA16+CB16</f>
        <v>335</v>
      </c>
      <c r="CD16" s="15">
        <v>133</v>
      </c>
      <c r="CE16" s="15">
        <v>241</v>
      </c>
      <c r="CF16" s="38">
        <f>CD16+CE16</f>
        <v>374</v>
      </c>
      <c r="CG16" s="15">
        <v>88</v>
      </c>
      <c r="CH16" s="15">
        <v>248</v>
      </c>
      <c r="CI16" s="40">
        <v>336</v>
      </c>
      <c r="CJ16" s="15">
        <v>92</v>
      </c>
      <c r="CK16" s="15">
        <v>240</v>
      </c>
      <c r="CL16" s="38">
        <f>CJ16+CK16</f>
        <v>332</v>
      </c>
      <c r="CM16" s="15">
        <v>89</v>
      </c>
      <c r="CN16" s="15">
        <v>203</v>
      </c>
      <c r="CO16" s="38">
        <f>CM16+CN16</f>
        <v>292</v>
      </c>
      <c r="CP16" s="15">
        <v>56</v>
      </c>
      <c r="CQ16" s="15">
        <v>192</v>
      </c>
      <c r="CR16" s="15">
        <f>CP16+CQ16</f>
        <v>248</v>
      </c>
      <c r="CS16" s="51">
        <v>55</v>
      </c>
      <c r="CT16" s="51">
        <v>186</v>
      </c>
      <c r="CU16" s="40">
        <f>CS16+CT16</f>
        <v>241</v>
      </c>
      <c r="CV16" s="51">
        <v>52</v>
      </c>
      <c r="CW16" s="51">
        <v>172</v>
      </c>
      <c r="CX16" s="54">
        <f>SUM(CV16:CW16)</f>
        <v>224</v>
      </c>
      <c r="CY16" s="51">
        <v>45</v>
      </c>
      <c r="CZ16" s="51">
        <v>193</v>
      </c>
      <c r="DA16" s="54">
        <f>SUM(CY16:CZ16)</f>
        <v>238</v>
      </c>
      <c r="DB16" s="51">
        <v>78</v>
      </c>
      <c r="DC16" s="51">
        <v>194</v>
      </c>
      <c r="DD16" s="57">
        <f>SUM(DB16:DC16)</f>
        <v>272</v>
      </c>
      <c r="DE16" s="51">
        <v>150</v>
      </c>
      <c r="DF16" s="51">
        <v>169</v>
      </c>
      <c r="DG16" s="57">
        <f>SUM(DE16:DF16)</f>
        <v>319</v>
      </c>
      <c r="DH16" s="15">
        <v>118</v>
      </c>
      <c r="DI16" s="15">
        <v>132</v>
      </c>
      <c r="DJ16" s="15">
        <f>SUM(DH16:DI16)</f>
        <v>250</v>
      </c>
      <c r="DK16" s="15">
        <v>104</v>
      </c>
      <c r="DL16" s="15">
        <v>174</v>
      </c>
      <c r="DM16" s="15">
        <f>SUM(DK16:DL16)</f>
        <v>278</v>
      </c>
    </row>
    <row r="17" spans="1:117" x14ac:dyDescent="0.25">
      <c r="A17" s="1" t="s">
        <v>51</v>
      </c>
      <c r="B17" s="2">
        <v>32</v>
      </c>
      <c r="C17" s="2">
        <v>139</v>
      </c>
      <c r="D17" s="2">
        <v>171</v>
      </c>
      <c r="E17" s="2">
        <v>32</v>
      </c>
      <c r="F17" s="2">
        <v>138</v>
      </c>
      <c r="G17" s="2">
        <v>170</v>
      </c>
      <c r="H17" s="2">
        <v>22</v>
      </c>
      <c r="I17" s="2">
        <v>124</v>
      </c>
      <c r="J17" s="2">
        <v>146</v>
      </c>
      <c r="K17" s="2">
        <v>34</v>
      </c>
      <c r="L17" s="2">
        <v>128</v>
      </c>
      <c r="M17" s="2">
        <v>162</v>
      </c>
      <c r="N17" s="2">
        <v>22</v>
      </c>
      <c r="O17" s="2">
        <v>145</v>
      </c>
      <c r="P17" s="2">
        <v>167</v>
      </c>
      <c r="Q17" s="2">
        <v>30</v>
      </c>
      <c r="R17" s="2">
        <v>145</v>
      </c>
      <c r="S17" s="2">
        <v>175</v>
      </c>
      <c r="T17" s="6">
        <v>19</v>
      </c>
      <c r="U17" s="6">
        <v>148</v>
      </c>
      <c r="V17" s="6">
        <v>167</v>
      </c>
      <c r="W17" s="6">
        <v>23</v>
      </c>
      <c r="X17" s="6">
        <v>121</v>
      </c>
      <c r="Y17" s="6">
        <v>144</v>
      </c>
      <c r="Z17" s="6">
        <v>24</v>
      </c>
      <c r="AA17" s="6">
        <v>115</v>
      </c>
      <c r="AB17" s="6">
        <v>139</v>
      </c>
      <c r="AC17" s="6">
        <v>29</v>
      </c>
      <c r="AD17" s="6">
        <v>137</v>
      </c>
      <c r="AE17" s="6">
        <v>166</v>
      </c>
      <c r="AF17" s="6">
        <v>16</v>
      </c>
      <c r="AG17" s="6">
        <v>135</v>
      </c>
      <c r="AH17" s="6">
        <v>151</v>
      </c>
      <c r="AI17" s="10" t="s">
        <v>61</v>
      </c>
      <c r="AJ17" s="10"/>
      <c r="AK17" s="10"/>
      <c r="AL17" s="10">
        <v>0</v>
      </c>
      <c r="AM17" s="10">
        <v>14</v>
      </c>
      <c r="AN17" s="10">
        <v>178</v>
      </c>
      <c r="AO17" s="10">
        <v>192</v>
      </c>
      <c r="AP17" s="10">
        <v>11</v>
      </c>
      <c r="AQ17" s="10">
        <v>162</v>
      </c>
      <c r="AR17" s="6">
        <f>SUM(AP17:AQ17)</f>
        <v>173</v>
      </c>
      <c r="AS17" s="10">
        <v>9</v>
      </c>
      <c r="AT17" s="10">
        <v>9</v>
      </c>
      <c r="AU17" s="10">
        <v>159</v>
      </c>
      <c r="AV17" s="6">
        <f>SUM(AT17:AU17)</f>
        <v>168</v>
      </c>
      <c r="AW17" s="10">
        <v>18</v>
      </c>
      <c r="AX17" s="10">
        <v>158</v>
      </c>
      <c r="AY17" s="10">
        <f>SUM(AW17:AX17)</f>
        <v>176</v>
      </c>
      <c r="AZ17" s="10">
        <v>15</v>
      </c>
      <c r="BA17" s="10">
        <v>149</v>
      </c>
      <c r="BB17" s="2">
        <f>SUM(AZ17:BA17)</f>
        <v>164</v>
      </c>
      <c r="BC17" s="10">
        <v>14</v>
      </c>
      <c r="BD17" s="10">
        <v>158</v>
      </c>
      <c r="BE17" s="2">
        <f>SUM(BC17:BD17)</f>
        <v>172</v>
      </c>
      <c r="BF17" s="7">
        <v>10</v>
      </c>
      <c r="BG17" s="7">
        <v>178</v>
      </c>
      <c r="BH17" s="7">
        <v>188</v>
      </c>
      <c r="BI17" s="7">
        <v>9</v>
      </c>
      <c r="BJ17" s="7">
        <v>170</v>
      </c>
      <c r="BK17" s="7">
        <f>SUM(BI17:BJ17)</f>
        <v>179</v>
      </c>
      <c r="BL17" s="7">
        <v>19</v>
      </c>
      <c r="BM17" s="7">
        <v>202</v>
      </c>
      <c r="BN17" s="7">
        <f>BL17+BM17</f>
        <v>221</v>
      </c>
      <c r="BO17" s="7">
        <v>6</v>
      </c>
      <c r="BP17" s="7">
        <v>185</v>
      </c>
      <c r="BQ17" s="7">
        <f>BO17+BP17</f>
        <v>191</v>
      </c>
      <c r="BR17" s="7">
        <v>23</v>
      </c>
      <c r="BS17" s="7">
        <v>175</v>
      </c>
      <c r="BT17" s="7">
        <f>BR17+BS17</f>
        <v>198</v>
      </c>
      <c r="BU17" s="14">
        <v>36</v>
      </c>
      <c r="BV17" s="14">
        <v>224</v>
      </c>
      <c r="BW17" s="14">
        <f>BU17+BV17</f>
        <v>260</v>
      </c>
      <c r="BX17" s="14">
        <v>102</v>
      </c>
      <c r="BY17" s="14">
        <v>190</v>
      </c>
      <c r="BZ17" s="14">
        <f>BX17+BY17</f>
        <v>292</v>
      </c>
      <c r="CA17" s="15">
        <v>92</v>
      </c>
      <c r="CB17" s="15">
        <v>180</v>
      </c>
      <c r="CC17" s="38">
        <f>CA17+CB17</f>
        <v>272</v>
      </c>
      <c r="CD17" s="15">
        <v>119</v>
      </c>
      <c r="CE17" s="15">
        <v>200</v>
      </c>
      <c r="CF17" s="38">
        <f>CD17+CE17</f>
        <v>319</v>
      </c>
      <c r="CG17" s="15">
        <v>79</v>
      </c>
      <c r="CH17" s="15">
        <v>193</v>
      </c>
      <c r="CI17" s="40">
        <v>272</v>
      </c>
      <c r="CJ17" s="15">
        <v>80</v>
      </c>
      <c r="CK17" s="15">
        <v>191</v>
      </c>
      <c r="CL17" s="38">
        <f>CJ17+CK17</f>
        <v>271</v>
      </c>
      <c r="CM17" s="15">
        <v>63</v>
      </c>
      <c r="CN17" s="15">
        <v>165</v>
      </c>
      <c r="CO17" s="38">
        <f>CM17+CN17</f>
        <v>228</v>
      </c>
      <c r="CP17" s="15">
        <v>32</v>
      </c>
      <c r="CQ17" s="15">
        <v>166</v>
      </c>
      <c r="CR17" s="15">
        <f>CP17+CQ17</f>
        <v>198</v>
      </c>
      <c r="CS17" s="51">
        <v>42</v>
      </c>
      <c r="CT17" s="51">
        <v>152</v>
      </c>
      <c r="CU17" s="40">
        <f>CS17+CT17</f>
        <v>194</v>
      </c>
      <c r="CV17" s="51">
        <v>35</v>
      </c>
      <c r="CW17" s="51">
        <v>137</v>
      </c>
      <c r="CX17" s="54">
        <f>SUM(CV17:CW17)</f>
        <v>172</v>
      </c>
      <c r="CY17" s="51">
        <v>32</v>
      </c>
      <c r="CZ17" s="51">
        <v>168</v>
      </c>
      <c r="DA17" s="54">
        <f>SUM(CY17:CZ17)</f>
        <v>200</v>
      </c>
      <c r="DB17" s="51">
        <v>56</v>
      </c>
      <c r="DC17" s="51">
        <v>172</v>
      </c>
      <c r="DD17" s="57">
        <f>SUM(DB17:DC17)</f>
        <v>228</v>
      </c>
      <c r="DE17" s="51">
        <v>119</v>
      </c>
      <c r="DF17" s="51">
        <v>131</v>
      </c>
      <c r="DG17" s="57">
        <f>SUM(DE17:DF17)</f>
        <v>250</v>
      </c>
      <c r="DH17" s="15">
        <v>94</v>
      </c>
      <c r="DI17" s="15">
        <v>107</v>
      </c>
      <c r="DJ17" s="15">
        <f t="shared" ref="DJ17:DJ18" si="20">SUM(DH17:DI17)</f>
        <v>201</v>
      </c>
      <c r="DK17" s="15">
        <v>82</v>
      </c>
      <c r="DL17" s="15">
        <v>147</v>
      </c>
      <c r="DM17" s="15">
        <f t="shared" ref="DM17:DM18" si="21">SUM(DK17:DL17)</f>
        <v>229</v>
      </c>
    </row>
    <row r="18" spans="1:117" x14ac:dyDescent="0.25">
      <c r="A18" s="1" t="s">
        <v>53</v>
      </c>
      <c r="B18" s="2">
        <v>18</v>
      </c>
      <c r="C18" s="2">
        <v>84</v>
      </c>
      <c r="D18" s="2">
        <v>102</v>
      </c>
      <c r="E18" s="2">
        <v>20</v>
      </c>
      <c r="F18" s="2">
        <v>78</v>
      </c>
      <c r="G18" s="2">
        <v>98</v>
      </c>
      <c r="H18" s="2">
        <v>11</v>
      </c>
      <c r="I18" s="2">
        <v>72</v>
      </c>
      <c r="J18" s="2">
        <v>83</v>
      </c>
      <c r="K18" s="2">
        <v>20</v>
      </c>
      <c r="L18" s="2">
        <v>69</v>
      </c>
      <c r="M18" s="2">
        <v>89</v>
      </c>
      <c r="N18" s="2">
        <v>16</v>
      </c>
      <c r="O18" s="2">
        <v>89</v>
      </c>
      <c r="P18" s="2">
        <v>105</v>
      </c>
      <c r="Q18" s="2">
        <v>12</v>
      </c>
      <c r="R18" s="2">
        <v>86</v>
      </c>
      <c r="S18" s="2">
        <v>98</v>
      </c>
      <c r="T18" s="6">
        <v>12</v>
      </c>
      <c r="U18" s="6">
        <v>80</v>
      </c>
      <c r="V18" s="6">
        <v>92</v>
      </c>
      <c r="W18" s="6">
        <v>15</v>
      </c>
      <c r="X18" s="6">
        <v>72</v>
      </c>
      <c r="Y18" s="6">
        <v>87</v>
      </c>
      <c r="Z18" s="6">
        <v>13</v>
      </c>
      <c r="AA18" s="6">
        <v>66</v>
      </c>
      <c r="AB18" s="6">
        <v>79</v>
      </c>
      <c r="AC18" s="6">
        <v>17</v>
      </c>
      <c r="AD18" s="6">
        <v>80</v>
      </c>
      <c r="AE18" s="6">
        <v>97</v>
      </c>
      <c r="AF18" s="6">
        <v>13</v>
      </c>
      <c r="AG18" s="6">
        <v>88</v>
      </c>
      <c r="AH18" s="6">
        <v>101</v>
      </c>
      <c r="AI18" s="10"/>
      <c r="AJ18" s="10"/>
      <c r="AK18" s="10"/>
      <c r="AL18" s="10">
        <v>0</v>
      </c>
      <c r="AM18" s="10">
        <v>6</v>
      </c>
      <c r="AN18" s="10">
        <v>124</v>
      </c>
      <c r="AO18" s="10">
        <v>130</v>
      </c>
      <c r="AP18" s="10">
        <v>5</v>
      </c>
      <c r="AQ18" s="10">
        <v>105</v>
      </c>
      <c r="AR18" s="6">
        <f>SUM(AP18:AQ18)</f>
        <v>110</v>
      </c>
      <c r="AS18" s="10">
        <v>6</v>
      </c>
      <c r="AT18" s="10">
        <v>6</v>
      </c>
      <c r="AU18" s="10">
        <v>97</v>
      </c>
      <c r="AV18" s="6">
        <f>SUM(AT18:AU18)</f>
        <v>103</v>
      </c>
      <c r="AW18" s="10">
        <v>8</v>
      </c>
      <c r="AX18" s="10">
        <v>82</v>
      </c>
      <c r="AY18" s="10">
        <f>SUM(AW18:AX18)</f>
        <v>90</v>
      </c>
      <c r="AZ18" s="10">
        <v>7</v>
      </c>
      <c r="BA18" s="11">
        <v>80</v>
      </c>
      <c r="BB18" s="2">
        <f>SUM(AZ18:BA18)</f>
        <v>87</v>
      </c>
      <c r="BC18" s="10">
        <v>8</v>
      </c>
      <c r="BD18" s="11">
        <v>83</v>
      </c>
      <c r="BE18" s="2">
        <f>SUM(BC18:BD18)</f>
        <v>91</v>
      </c>
      <c r="BF18" s="7">
        <v>8</v>
      </c>
      <c r="BG18" s="7">
        <v>116</v>
      </c>
      <c r="BH18" s="7">
        <v>124</v>
      </c>
      <c r="BI18" s="7">
        <v>6</v>
      </c>
      <c r="BJ18" s="7">
        <v>124</v>
      </c>
      <c r="BK18" s="7">
        <f>SUM(BI18:BJ18)</f>
        <v>130</v>
      </c>
      <c r="BL18" s="7">
        <v>12</v>
      </c>
      <c r="BM18" s="7">
        <v>148</v>
      </c>
      <c r="BN18" s="7">
        <f>BL18+BM18</f>
        <v>160</v>
      </c>
      <c r="BO18" s="7">
        <v>5</v>
      </c>
      <c r="BP18" s="7">
        <v>136</v>
      </c>
      <c r="BQ18" s="7">
        <f>BO18+BP18</f>
        <v>141</v>
      </c>
      <c r="BR18" s="7">
        <v>15</v>
      </c>
      <c r="BS18" s="7">
        <v>128</v>
      </c>
      <c r="BT18" s="7">
        <f>BR18+BS18</f>
        <v>143</v>
      </c>
      <c r="BU18" s="14">
        <v>25</v>
      </c>
      <c r="BV18" s="14">
        <v>151</v>
      </c>
      <c r="BW18" s="14">
        <f>BU18+BV18</f>
        <v>176</v>
      </c>
      <c r="BX18" s="14">
        <v>85</v>
      </c>
      <c r="BY18" s="14">
        <v>144</v>
      </c>
      <c r="BZ18" s="14">
        <f>BX18+BY18</f>
        <v>229</v>
      </c>
      <c r="CA18" s="15">
        <v>79</v>
      </c>
      <c r="CB18" s="15">
        <v>122</v>
      </c>
      <c r="CC18" s="38">
        <f>CA18+CB18</f>
        <v>201</v>
      </c>
      <c r="CD18" s="15">
        <v>96</v>
      </c>
      <c r="CE18" s="15">
        <v>135</v>
      </c>
      <c r="CF18" s="38">
        <f>CD18+CE18</f>
        <v>231</v>
      </c>
      <c r="CG18" s="15">
        <v>67</v>
      </c>
      <c r="CH18" s="15">
        <v>123</v>
      </c>
      <c r="CI18" s="40">
        <v>190</v>
      </c>
      <c r="CJ18" s="15">
        <v>68</v>
      </c>
      <c r="CK18" s="15">
        <v>120</v>
      </c>
      <c r="CL18" s="38">
        <f>CJ18+CK18</f>
        <v>188</v>
      </c>
      <c r="CM18" s="15">
        <v>45</v>
      </c>
      <c r="CN18" s="15">
        <v>103</v>
      </c>
      <c r="CO18" s="38">
        <f>CM18+CN18</f>
        <v>148</v>
      </c>
      <c r="CP18" s="15">
        <v>21</v>
      </c>
      <c r="CQ18" s="15">
        <v>109</v>
      </c>
      <c r="CR18" s="15">
        <f>CP18+CQ18</f>
        <v>130</v>
      </c>
      <c r="CS18" s="51">
        <v>23</v>
      </c>
      <c r="CT18" s="51">
        <v>99</v>
      </c>
      <c r="CU18" s="40">
        <f>CS18+CT18</f>
        <v>122</v>
      </c>
      <c r="CV18" s="51">
        <v>27</v>
      </c>
      <c r="CW18" s="51">
        <v>91</v>
      </c>
      <c r="CX18" s="54">
        <f>SUM(CV18:CW18)</f>
        <v>118</v>
      </c>
      <c r="CY18" s="51">
        <v>13</v>
      </c>
      <c r="CZ18" s="51">
        <v>103</v>
      </c>
      <c r="DA18" s="54">
        <f>SUM(CY18:CZ18)</f>
        <v>116</v>
      </c>
      <c r="DB18" s="51">
        <v>23</v>
      </c>
      <c r="DC18" s="51">
        <v>96</v>
      </c>
      <c r="DD18" s="57">
        <f>SUM(DB18:DC18)</f>
        <v>119</v>
      </c>
      <c r="DE18" s="51">
        <v>38</v>
      </c>
      <c r="DF18" s="51">
        <v>64</v>
      </c>
      <c r="DG18" s="57">
        <f>SUM(DE18:DF18)</f>
        <v>102</v>
      </c>
      <c r="DH18" s="15">
        <v>25</v>
      </c>
      <c r="DI18" s="15">
        <v>48</v>
      </c>
      <c r="DJ18" s="15">
        <f t="shared" si="20"/>
        <v>73</v>
      </c>
      <c r="DK18" s="15">
        <v>20</v>
      </c>
      <c r="DL18" s="15">
        <v>65</v>
      </c>
      <c r="DM18" s="15">
        <f t="shared" si="21"/>
        <v>85</v>
      </c>
    </row>
    <row r="19" spans="1:117" s="8" customFormat="1" x14ac:dyDescent="0.25">
      <c r="A19" s="28" t="s">
        <v>55</v>
      </c>
      <c r="B19" s="29">
        <v>0.5625</v>
      </c>
      <c r="C19" s="29">
        <v>0.60431654676258995</v>
      </c>
      <c r="D19" s="29">
        <v>0.59649122807017541</v>
      </c>
      <c r="E19" s="29">
        <v>0.625</v>
      </c>
      <c r="F19" s="29">
        <v>0.56521739130434778</v>
      </c>
      <c r="G19" s="29">
        <v>0.57647058823529407</v>
      </c>
      <c r="H19" s="29">
        <v>0.5</v>
      </c>
      <c r="I19" s="29">
        <v>0.58064516129032262</v>
      </c>
      <c r="J19" s="29">
        <v>0.56849315068493156</v>
      </c>
      <c r="K19" s="29">
        <v>0.58823529411764708</v>
      </c>
      <c r="L19" s="29">
        <v>0.5390625</v>
      </c>
      <c r="M19" s="29">
        <v>0.54938271604938271</v>
      </c>
      <c r="N19" s="29">
        <v>0.72727272727272729</v>
      </c>
      <c r="O19" s="29">
        <v>0.61379310344827587</v>
      </c>
      <c r="P19" s="29">
        <v>0.62874251497005984</v>
      </c>
      <c r="Q19" s="29">
        <v>0.4</v>
      </c>
      <c r="R19" s="29">
        <v>0.59310344827586203</v>
      </c>
      <c r="S19" s="29">
        <v>0.56000000000000005</v>
      </c>
      <c r="T19" s="29">
        <v>0.63157894736842102</v>
      </c>
      <c r="U19" s="29">
        <v>0.54054054054054057</v>
      </c>
      <c r="V19" s="29">
        <v>0.55089820359281438</v>
      </c>
      <c r="W19" s="29">
        <v>0.65217391304347827</v>
      </c>
      <c r="X19" s="29">
        <v>0.5950413223140496</v>
      </c>
      <c r="Y19" s="29">
        <v>0.60416666666666663</v>
      </c>
      <c r="Z19" s="29">
        <v>0.54166666666666663</v>
      </c>
      <c r="AA19" s="29">
        <v>0.57391304347826089</v>
      </c>
      <c r="AB19" s="29">
        <v>0.56834532374100721</v>
      </c>
      <c r="AC19" s="29">
        <v>0.58620689655172409</v>
      </c>
      <c r="AD19" s="29">
        <v>0.58394160583941601</v>
      </c>
      <c r="AE19" s="29">
        <v>0.58433734939759041</v>
      </c>
      <c r="AF19" s="29">
        <v>0.8125</v>
      </c>
      <c r="AG19" s="29">
        <v>0.6518518518518519</v>
      </c>
      <c r="AH19" s="29">
        <v>0.66887417218543044</v>
      </c>
      <c r="AI19" s="29"/>
      <c r="AJ19" s="29" t="e">
        <v>#VALUE!</v>
      </c>
      <c r="AK19" s="29" t="e">
        <v>#VALUE!</v>
      </c>
      <c r="AL19" s="29" t="e">
        <v>#VALUE!</v>
      </c>
      <c r="AM19" s="29">
        <f t="shared" ref="AM19:AV19" si="22">AM18/AM17</f>
        <v>0.42857142857142855</v>
      </c>
      <c r="AN19" s="29">
        <f t="shared" si="22"/>
        <v>0.6966292134831461</v>
      </c>
      <c r="AO19" s="29">
        <f t="shared" si="22"/>
        <v>0.67708333333333337</v>
      </c>
      <c r="AP19" s="29">
        <f>AP18/AP17</f>
        <v>0.45454545454545453</v>
      </c>
      <c r="AQ19" s="29">
        <f t="shared" si="22"/>
        <v>0.64814814814814814</v>
      </c>
      <c r="AR19" s="29">
        <f t="shared" si="22"/>
        <v>0.63583815028901736</v>
      </c>
      <c r="AS19" s="29">
        <f t="shared" si="22"/>
        <v>0.66666666666666663</v>
      </c>
      <c r="AT19" s="29">
        <f>AT18/AT17</f>
        <v>0.66666666666666663</v>
      </c>
      <c r="AU19" s="29">
        <f t="shared" si="22"/>
        <v>0.61006289308176098</v>
      </c>
      <c r="AV19" s="29">
        <f t="shared" si="22"/>
        <v>0.61309523809523814</v>
      </c>
      <c r="AW19" s="29">
        <f t="shared" ref="AW19:BB19" si="23">AW18/AW17</f>
        <v>0.44444444444444442</v>
      </c>
      <c r="AX19" s="29">
        <f t="shared" si="23"/>
        <v>0.51898734177215189</v>
      </c>
      <c r="AY19" s="29">
        <f t="shared" si="23"/>
        <v>0.51136363636363635</v>
      </c>
      <c r="AZ19" s="29">
        <f t="shared" si="23"/>
        <v>0.46666666666666667</v>
      </c>
      <c r="BA19" s="29">
        <f t="shared" si="23"/>
        <v>0.53691275167785235</v>
      </c>
      <c r="BB19" s="29">
        <f t="shared" si="23"/>
        <v>0.53048780487804881</v>
      </c>
      <c r="BC19" s="29">
        <f t="shared" ref="BC19:BH19" si="24">BC18/BC17</f>
        <v>0.5714285714285714</v>
      </c>
      <c r="BD19" s="29">
        <f t="shared" si="24"/>
        <v>0.52531645569620256</v>
      </c>
      <c r="BE19" s="29">
        <f t="shared" si="24"/>
        <v>0.52906976744186052</v>
      </c>
      <c r="BF19" s="29">
        <f t="shared" si="24"/>
        <v>0.8</v>
      </c>
      <c r="BG19" s="29">
        <f t="shared" si="24"/>
        <v>0.651685393258427</v>
      </c>
      <c r="BH19" s="29">
        <f t="shared" si="24"/>
        <v>0.65957446808510634</v>
      </c>
      <c r="BI19" s="29">
        <f t="shared" ref="BI19:BN19" si="25">BI18/BI17</f>
        <v>0.66666666666666663</v>
      </c>
      <c r="BJ19" s="29">
        <f t="shared" si="25"/>
        <v>0.72941176470588232</v>
      </c>
      <c r="BK19" s="29">
        <f t="shared" si="25"/>
        <v>0.72625698324022347</v>
      </c>
      <c r="BL19" s="29">
        <f t="shared" si="25"/>
        <v>0.63157894736842102</v>
      </c>
      <c r="BM19" s="29">
        <f t="shared" si="25"/>
        <v>0.73267326732673266</v>
      </c>
      <c r="BN19" s="29">
        <f t="shared" si="25"/>
        <v>0.72398190045248867</v>
      </c>
      <c r="BO19" s="29">
        <f t="shared" ref="BO19:BT19" si="26">BO18/BO17</f>
        <v>0.83333333333333337</v>
      </c>
      <c r="BP19" s="29">
        <f t="shared" si="26"/>
        <v>0.73513513513513518</v>
      </c>
      <c r="BQ19" s="29">
        <f t="shared" si="26"/>
        <v>0.73821989528795806</v>
      </c>
      <c r="BR19" s="29">
        <f t="shared" si="26"/>
        <v>0.65217391304347827</v>
      </c>
      <c r="BS19" s="29">
        <f t="shared" si="26"/>
        <v>0.73142857142857143</v>
      </c>
      <c r="BT19" s="29">
        <f t="shared" si="26"/>
        <v>0.72222222222222221</v>
      </c>
      <c r="BU19" s="30">
        <f t="shared" ref="BU19:BZ19" si="27">BU18/BU17</f>
        <v>0.69444444444444442</v>
      </c>
      <c r="BV19" s="30">
        <f t="shared" si="27"/>
        <v>0.6741071428571429</v>
      </c>
      <c r="BW19" s="30">
        <f t="shared" si="27"/>
        <v>0.67692307692307696</v>
      </c>
      <c r="BX19" s="30">
        <f t="shared" si="27"/>
        <v>0.83333333333333337</v>
      </c>
      <c r="BY19" s="30">
        <f t="shared" si="27"/>
        <v>0.75789473684210529</v>
      </c>
      <c r="BZ19" s="30">
        <f t="shared" si="27"/>
        <v>0.78424657534246578</v>
      </c>
      <c r="CA19" s="30">
        <v>0.85899999999999999</v>
      </c>
      <c r="CB19" s="30">
        <v>0.67800000000000005</v>
      </c>
      <c r="CC19" s="39">
        <f>CC18/CC17</f>
        <v>0.73897058823529416</v>
      </c>
      <c r="CD19" s="30">
        <f>CD18/CD17</f>
        <v>0.80672268907563027</v>
      </c>
      <c r="CE19" s="30">
        <f>CE18/CE17</f>
        <v>0.67500000000000004</v>
      </c>
      <c r="CF19" s="39">
        <f>CF18/CF17</f>
        <v>0.72413793103448276</v>
      </c>
      <c r="CG19" s="30">
        <v>0.84799999999999998</v>
      </c>
      <c r="CH19" s="30">
        <v>0.63700000000000001</v>
      </c>
      <c r="CI19" s="39">
        <v>0.69899999999999995</v>
      </c>
      <c r="CJ19" s="30">
        <f t="shared" ref="CJ19:DD19" si="28">CJ18/CJ17</f>
        <v>0.85</v>
      </c>
      <c r="CK19" s="30">
        <f t="shared" si="28"/>
        <v>0.62827225130890052</v>
      </c>
      <c r="CL19" s="39">
        <f t="shared" si="28"/>
        <v>0.69372693726937273</v>
      </c>
      <c r="CM19" s="30">
        <f t="shared" si="28"/>
        <v>0.7142857142857143</v>
      </c>
      <c r="CN19" s="30">
        <f t="shared" si="28"/>
        <v>0.62424242424242427</v>
      </c>
      <c r="CO19" s="39">
        <f t="shared" si="28"/>
        <v>0.64912280701754388</v>
      </c>
      <c r="CP19" s="30">
        <f t="shared" si="28"/>
        <v>0.65625</v>
      </c>
      <c r="CQ19" s="30">
        <f t="shared" si="28"/>
        <v>0.65662650602409633</v>
      </c>
      <c r="CR19" s="39">
        <f t="shared" si="28"/>
        <v>0.65656565656565657</v>
      </c>
      <c r="CS19" s="52">
        <v>0.54761904761904767</v>
      </c>
      <c r="CT19" s="52">
        <v>0.65131578947368418</v>
      </c>
      <c r="CU19" s="39">
        <f t="shared" si="28"/>
        <v>0.62886597938144329</v>
      </c>
      <c r="CV19" s="30">
        <f t="shared" si="28"/>
        <v>0.77142857142857146</v>
      </c>
      <c r="CW19" s="30">
        <f t="shared" si="28"/>
        <v>0.66423357664233573</v>
      </c>
      <c r="CX19" s="39">
        <f t="shared" si="28"/>
        <v>0.68604651162790697</v>
      </c>
      <c r="CY19" s="30">
        <f t="shared" si="28"/>
        <v>0.40625</v>
      </c>
      <c r="CZ19" s="30">
        <f t="shared" si="28"/>
        <v>0.61309523809523814</v>
      </c>
      <c r="DA19" s="39">
        <f t="shared" si="28"/>
        <v>0.57999999999999996</v>
      </c>
      <c r="DB19" s="30">
        <f t="shared" si="28"/>
        <v>0.4107142857142857</v>
      </c>
      <c r="DC19" s="30">
        <f t="shared" si="28"/>
        <v>0.55813953488372092</v>
      </c>
      <c r="DD19" s="39">
        <f t="shared" si="28"/>
        <v>0.52192982456140347</v>
      </c>
      <c r="DE19" s="30">
        <f t="shared" ref="DE19:DM19" si="29">DE18/DE17</f>
        <v>0.31932773109243695</v>
      </c>
      <c r="DF19" s="30">
        <f t="shared" si="29"/>
        <v>0.48854961832061067</v>
      </c>
      <c r="DG19" s="39">
        <f t="shared" si="29"/>
        <v>0.40799999999999997</v>
      </c>
      <c r="DH19" s="30">
        <f t="shared" si="29"/>
        <v>0.26595744680851063</v>
      </c>
      <c r="DI19" s="30">
        <f t="shared" si="29"/>
        <v>0.44859813084112149</v>
      </c>
      <c r="DJ19" s="39">
        <f t="shared" si="29"/>
        <v>0.36318407960199006</v>
      </c>
      <c r="DK19" s="30">
        <f t="shared" si="29"/>
        <v>0.24390243902439024</v>
      </c>
      <c r="DL19" s="30">
        <f t="shared" si="29"/>
        <v>0.44217687074829931</v>
      </c>
      <c r="DM19" s="39">
        <f t="shared" si="29"/>
        <v>0.37117903930131002</v>
      </c>
    </row>
    <row r="20" spans="1:117" ht="15.75" x14ac:dyDescent="0.25">
      <c r="A20" s="12" t="s">
        <v>62</v>
      </c>
      <c r="BU20" s="15"/>
      <c r="BV20" s="15"/>
      <c r="BW20" s="15"/>
      <c r="BX20" s="15"/>
      <c r="BY20" s="15"/>
      <c r="BZ20" s="15"/>
      <c r="CA20" s="15"/>
      <c r="CB20" s="15"/>
      <c r="CC20" s="40"/>
      <c r="CD20" s="15"/>
      <c r="CE20" s="15"/>
      <c r="CF20" s="40"/>
      <c r="CG20" s="15"/>
      <c r="CH20" s="15"/>
      <c r="CI20" s="40"/>
      <c r="CJ20" s="15"/>
      <c r="CK20" s="15"/>
      <c r="CL20" s="40"/>
      <c r="CO20" s="40"/>
      <c r="CP20" s="15"/>
      <c r="CQ20" s="15"/>
      <c r="CR20" s="15"/>
      <c r="DE20" s="15"/>
      <c r="DF20" s="15"/>
      <c r="DG20" s="15"/>
    </row>
    <row r="21" spans="1:117" x14ac:dyDescent="0.25">
      <c r="A21" s="1" t="s">
        <v>49</v>
      </c>
      <c r="B21" s="2">
        <v>0</v>
      </c>
      <c r="C21" s="2">
        <v>21</v>
      </c>
      <c r="D21" s="2">
        <v>21</v>
      </c>
      <c r="E21" s="2">
        <v>1</v>
      </c>
      <c r="F21" s="2">
        <v>26</v>
      </c>
      <c r="G21" s="2">
        <v>27</v>
      </c>
      <c r="H21" s="2">
        <v>1</v>
      </c>
      <c r="I21" s="2">
        <v>11</v>
      </c>
      <c r="J21" s="2">
        <v>12</v>
      </c>
      <c r="K21" s="2">
        <v>1</v>
      </c>
      <c r="L21" s="2">
        <v>27</v>
      </c>
      <c r="M21" s="2">
        <v>28</v>
      </c>
      <c r="N21" s="2">
        <v>7</v>
      </c>
      <c r="O21" s="2">
        <v>96</v>
      </c>
      <c r="P21" s="2">
        <v>103</v>
      </c>
      <c r="Q21" s="2">
        <v>2</v>
      </c>
      <c r="R21" s="2">
        <v>48</v>
      </c>
      <c r="S21" s="2">
        <v>50</v>
      </c>
      <c r="T21" s="2">
        <v>1</v>
      </c>
      <c r="U21" s="2">
        <v>51</v>
      </c>
      <c r="V21" s="2">
        <v>52</v>
      </c>
      <c r="W21" s="2">
        <v>1</v>
      </c>
      <c r="X21" s="2">
        <v>68</v>
      </c>
      <c r="Y21" s="2">
        <v>69</v>
      </c>
      <c r="Z21" s="10">
        <v>0</v>
      </c>
      <c r="AA21" s="10">
        <v>48</v>
      </c>
      <c r="AB21" s="10">
        <v>48</v>
      </c>
      <c r="AC21" s="10">
        <v>0</v>
      </c>
      <c r="AD21" s="10">
        <v>38</v>
      </c>
      <c r="AE21" s="10">
        <v>38</v>
      </c>
      <c r="AF21" s="10">
        <v>0</v>
      </c>
      <c r="AG21" s="10">
        <v>46</v>
      </c>
      <c r="AH21" s="10">
        <v>46</v>
      </c>
      <c r="AI21" s="10"/>
      <c r="AJ21" s="10"/>
      <c r="AK21" s="10"/>
      <c r="AL21" s="10">
        <v>0</v>
      </c>
      <c r="AM21" s="10">
        <v>1</v>
      </c>
      <c r="AN21" s="10">
        <v>39</v>
      </c>
      <c r="AO21" s="10">
        <v>40</v>
      </c>
      <c r="AP21" s="10">
        <v>1</v>
      </c>
      <c r="AQ21" s="10">
        <v>31</v>
      </c>
      <c r="AR21" s="6">
        <f>SUM(AP21:AQ21)</f>
        <v>32</v>
      </c>
      <c r="AS21" s="10">
        <v>2</v>
      </c>
      <c r="AT21" s="10">
        <v>2</v>
      </c>
      <c r="AU21" s="10">
        <v>47</v>
      </c>
      <c r="AV21" s="6">
        <f>SUM(AT21:AU21)</f>
        <v>49</v>
      </c>
      <c r="AW21" s="10">
        <v>3</v>
      </c>
      <c r="AX21" s="10">
        <v>34</v>
      </c>
      <c r="AY21" s="10">
        <f>SUM(AW21:AX21)</f>
        <v>37</v>
      </c>
      <c r="AZ21" s="10">
        <v>3</v>
      </c>
      <c r="BA21" s="10">
        <v>6</v>
      </c>
      <c r="BB21" s="2">
        <f>SUM(AZ21:BA21)</f>
        <v>9</v>
      </c>
      <c r="BC21" s="10">
        <v>0</v>
      </c>
      <c r="BD21" s="10">
        <v>21</v>
      </c>
      <c r="BE21" s="2">
        <v>21</v>
      </c>
      <c r="BF21" s="7">
        <v>0</v>
      </c>
      <c r="BG21" s="7">
        <v>32</v>
      </c>
      <c r="BH21" s="7">
        <v>32</v>
      </c>
      <c r="BI21" s="7">
        <v>8</v>
      </c>
      <c r="BJ21" s="7">
        <v>139</v>
      </c>
      <c r="BK21" s="7">
        <f>SUM(BI21:BJ21)</f>
        <v>147</v>
      </c>
      <c r="BL21" s="7">
        <v>11</v>
      </c>
      <c r="BM21" s="7">
        <v>142</v>
      </c>
      <c r="BN21" s="7">
        <f>BL21+BM21</f>
        <v>153</v>
      </c>
      <c r="BO21" s="7">
        <v>17</v>
      </c>
      <c r="BP21" s="7">
        <v>224</v>
      </c>
      <c r="BQ21" s="7">
        <f>BO21+BP21</f>
        <v>241</v>
      </c>
      <c r="BR21" s="7">
        <v>15</v>
      </c>
      <c r="BS21" s="7">
        <v>301</v>
      </c>
      <c r="BT21" s="7">
        <f>BR21+BS21</f>
        <v>316</v>
      </c>
      <c r="BU21" s="14">
        <v>14</v>
      </c>
      <c r="BV21" s="14">
        <v>380</v>
      </c>
      <c r="BW21" s="14">
        <f>BU21+BV21</f>
        <v>394</v>
      </c>
      <c r="BX21" s="14">
        <v>13</v>
      </c>
      <c r="BY21" s="14">
        <v>386</v>
      </c>
      <c r="BZ21" s="14">
        <f>BX21+BY21</f>
        <v>399</v>
      </c>
      <c r="CA21" s="15">
        <v>13</v>
      </c>
      <c r="CB21" s="15">
        <v>330</v>
      </c>
      <c r="CC21" s="38">
        <f>CA21+CB21</f>
        <v>343</v>
      </c>
      <c r="CD21" s="15">
        <v>10</v>
      </c>
      <c r="CE21" s="15">
        <v>171</v>
      </c>
      <c r="CF21" s="38">
        <f>CD21+CE21</f>
        <v>181</v>
      </c>
      <c r="CG21" s="15">
        <v>1</v>
      </c>
      <c r="CH21" s="15">
        <v>126</v>
      </c>
      <c r="CI21" s="40">
        <v>127</v>
      </c>
      <c r="CJ21" s="15">
        <v>0</v>
      </c>
      <c r="CK21" s="15">
        <v>77</v>
      </c>
      <c r="CL21" s="38">
        <f>CJ21+CK21</f>
        <v>77</v>
      </c>
      <c r="CM21" s="15">
        <v>7</v>
      </c>
      <c r="CN21" s="15">
        <v>133</v>
      </c>
      <c r="CO21" s="38">
        <f>CM21+CN21</f>
        <v>140</v>
      </c>
      <c r="CP21" s="15">
        <v>4</v>
      </c>
      <c r="CQ21" s="15">
        <v>106</v>
      </c>
      <c r="CR21" s="38">
        <f>CP21+CQ21</f>
        <v>110</v>
      </c>
      <c r="CS21" s="51">
        <v>8</v>
      </c>
      <c r="CT21" s="51">
        <v>188</v>
      </c>
      <c r="CU21" s="40">
        <f>CS21+CT21</f>
        <v>196</v>
      </c>
      <c r="CV21" s="51">
        <v>6</v>
      </c>
      <c r="CW21" s="51">
        <v>192</v>
      </c>
      <c r="CX21" s="54">
        <f>SUM(CV21:CW21)</f>
        <v>198</v>
      </c>
      <c r="CY21" s="51">
        <v>11</v>
      </c>
      <c r="CZ21" s="51">
        <v>610</v>
      </c>
      <c r="DA21" s="54">
        <f>SUM(CY21:CZ21)</f>
        <v>621</v>
      </c>
      <c r="DB21" s="51">
        <v>19</v>
      </c>
      <c r="DC21" s="51">
        <v>506</v>
      </c>
      <c r="DD21" s="57">
        <f>SUM(DB21:DC21)</f>
        <v>525</v>
      </c>
      <c r="DE21" s="51">
        <v>12</v>
      </c>
      <c r="DF21" s="51">
        <v>384</v>
      </c>
      <c r="DG21" s="57">
        <f>SUM(DE21:DF21)</f>
        <v>396</v>
      </c>
      <c r="DH21" s="15">
        <v>23</v>
      </c>
      <c r="DI21" s="15">
        <v>365</v>
      </c>
      <c r="DJ21" s="15">
        <f>SUM(DH21:DI21)</f>
        <v>388</v>
      </c>
      <c r="DK21" s="15">
        <v>20</v>
      </c>
      <c r="DL21" s="15">
        <v>357</v>
      </c>
      <c r="DM21" s="15">
        <f>SUM(DK21:DL21)</f>
        <v>377</v>
      </c>
    </row>
    <row r="22" spans="1:117" x14ac:dyDescent="0.25">
      <c r="A22" s="1" t="s">
        <v>51</v>
      </c>
      <c r="B22" s="22">
        <v>0</v>
      </c>
      <c r="C22" s="22">
        <v>21</v>
      </c>
      <c r="D22" s="22">
        <v>21</v>
      </c>
      <c r="E22" s="22">
        <v>0</v>
      </c>
      <c r="F22" s="22">
        <v>23</v>
      </c>
      <c r="G22" s="22">
        <v>23</v>
      </c>
      <c r="H22" s="22">
        <v>1</v>
      </c>
      <c r="I22" s="22">
        <v>11</v>
      </c>
      <c r="J22" s="2">
        <v>12</v>
      </c>
      <c r="K22" s="22">
        <v>1</v>
      </c>
      <c r="L22" s="22">
        <v>26</v>
      </c>
      <c r="M22" s="22">
        <v>27</v>
      </c>
      <c r="N22" s="22">
        <v>2</v>
      </c>
      <c r="O22" s="22">
        <v>82</v>
      </c>
      <c r="P22" s="22">
        <v>84</v>
      </c>
      <c r="Q22" s="22">
        <v>1</v>
      </c>
      <c r="R22" s="22">
        <v>47</v>
      </c>
      <c r="S22" s="22">
        <v>48</v>
      </c>
      <c r="T22" s="22">
        <v>1</v>
      </c>
      <c r="U22" s="22">
        <v>50</v>
      </c>
      <c r="V22" s="22">
        <v>51</v>
      </c>
      <c r="W22" s="22">
        <v>0</v>
      </c>
      <c r="X22" s="22">
        <v>67</v>
      </c>
      <c r="Y22" s="2">
        <v>67</v>
      </c>
      <c r="Z22" s="10">
        <v>0</v>
      </c>
      <c r="AA22" s="10">
        <v>48</v>
      </c>
      <c r="AB22" s="10">
        <v>48</v>
      </c>
      <c r="AC22" s="10">
        <v>0</v>
      </c>
      <c r="AD22" s="10">
        <v>38</v>
      </c>
      <c r="AE22" s="10">
        <v>38</v>
      </c>
      <c r="AF22" s="10">
        <v>0</v>
      </c>
      <c r="AG22" s="10">
        <v>45</v>
      </c>
      <c r="AH22" s="10">
        <v>45</v>
      </c>
      <c r="AI22" s="10"/>
      <c r="AJ22" s="10"/>
      <c r="AK22" s="10"/>
      <c r="AL22" s="10">
        <v>0</v>
      </c>
      <c r="AM22" s="10">
        <v>1</v>
      </c>
      <c r="AN22" s="10">
        <v>39</v>
      </c>
      <c r="AO22" s="10">
        <v>40</v>
      </c>
      <c r="AP22" s="10">
        <v>0</v>
      </c>
      <c r="AQ22" s="10">
        <v>26</v>
      </c>
      <c r="AR22" s="6">
        <f>SUM(AP22:AQ22)</f>
        <v>26</v>
      </c>
      <c r="AS22" s="10">
        <v>0</v>
      </c>
      <c r="AT22" s="10">
        <v>0</v>
      </c>
      <c r="AU22" s="10">
        <v>46</v>
      </c>
      <c r="AV22" s="6">
        <f>SUM(AT22:AU22)</f>
        <v>46</v>
      </c>
      <c r="AW22" s="10">
        <v>0</v>
      </c>
      <c r="AX22" s="10">
        <v>27</v>
      </c>
      <c r="AY22" s="10">
        <f>SUM(AW22:AX22)</f>
        <v>27</v>
      </c>
      <c r="AZ22" s="10">
        <v>1</v>
      </c>
      <c r="BA22" s="10">
        <v>4</v>
      </c>
      <c r="BB22" s="2">
        <f>SUM(AZ22:BA22)</f>
        <v>5</v>
      </c>
      <c r="BC22" s="10">
        <v>0</v>
      </c>
      <c r="BD22" s="10">
        <v>19</v>
      </c>
      <c r="BE22" s="2">
        <v>19</v>
      </c>
      <c r="BF22" s="7">
        <v>0</v>
      </c>
      <c r="BG22" s="7">
        <v>31</v>
      </c>
      <c r="BH22" s="7">
        <v>31</v>
      </c>
      <c r="BI22" s="7">
        <v>1</v>
      </c>
      <c r="BJ22" s="7">
        <v>78</v>
      </c>
      <c r="BK22" s="7">
        <f>SUM(BI22:BJ22)</f>
        <v>79</v>
      </c>
      <c r="BL22" s="7">
        <v>1</v>
      </c>
      <c r="BM22" s="7">
        <v>87</v>
      </c>
      <c r="BN22" s="7">
        <f>BL22+BM22</f>
        <v>88</v>
      </c>
      <c r="BO22" s="7">
        <v>1</v>
      </c>
      <c r="BP22" s="7">
        <v>114</v>
      </c>
      <c r="BQ22" s="7">
        <f>BO22+BP22</f>
        <v>115</v>
      </c>
      <c r="BR22" s="7">
        <v>0</v>
      </c>
      <c r="BS22" s="7">
        <v>145</v>
      </c>
      <c r="BT22" s="7">
        <f>BR22+BS22</f>
        <v>145</v>
      </c>
      <c r="BU22" s="14">
        <v>0</v>
      </c>
      <c r="BV22" s="14">
        <v>188</v>
      </c>
      <c r="BW22" s="14">
        <f>BU22+BV22</f>
        <v>188</v>
      </c>
      <c r="BX22" s="14">
        <v>1</v>
      </c>
      <c r="BY22" s="14">
        <v>228</v>
      </c>
      <c r="BZ22" s="14">
        <f>BX22+BY22</f>
        <v>229</v>
      </c>
      <c r="CA22" s="15">
        <v>3</v>
      </c>
      <c r="CB22" s="15">
        <v>202</v>
      </c>
      <c r="CC22" s="38">
        <f>CA22+CB22</f>
        <v>205</v>
      </c>
      <c r="CD22" s="15">
        <v>9</v>
      </c>
      <c r="CE22" s="15">
        <v>159</v>
      </c>
      <c r="CF22" s="38">
        <f>CD22+CE22</f>
        <v>168</v>
      </c>
      <c r="CG22" s="15">
        <v>0</v>
      </c>
      <c r="CH22" s="15">
        <v>125</v>
      </c>
      <c r="CI22" s="40">
        <v>125</v>
      </c>
      <c r="CJ22" s="15">
        <v>0</v>
      </c>
      <c r="CK22" s="15">
        <v>73</v>
      </c>
      <c r="CL22" s="38">
        <f>CJ22+CK22</f>
        <v>73</v>
      </c>
      <c r="CM22" s="15">
        <v>6</v>
      </c>
      <c r="CN22" s="15">
        <v>125</v>
      </c>
      <c r="CO22" s="38">
        <f>CM22+CN22</f>
        <v>131</v>
      </c>
      <c r="CP22" s="15">
        <v>1</v>
      </c>
      <c r="CQ22" s="15">
        <v>96</v>
      </c>
      <c r="CR22" s="38">
        <f>CP22+CQ22</f>
        <v>97</v>
      </c>
      <c r="CS22" s="51">
        <v>7</v>
      </c>
      <c r="CT22" s="51">
        <v>148</v>
      </c>
      <c r="CU22" s="40">
        <f>CS22+CT22</f>
        <v>155</v>
      </c>
      <c r="CV22" s="51">
        <v>3</v>
      </c>
      <c r="CW22" s="51">
        <v>137</v>
      </c>
      <c r="CX22" s="54">
        <f>SUM(CV22:CW22)</f>
        <v>140</v>
      </c>
      <c r="CY22" s="51">
        <v>5</v>
      </c>
      <c r="CZ22" s="51">
        <v>196</v>
      </c>
      <c r="DA22" s="54">
        <f>SUM(CY22:CZ22)</f>
        <v>201</v>
      </c>
      <c r="DB22" s="51">
        <v>8</v>
      </c>
      <c r="DC22" s="51">
        <v>184</v>
      </c>
      <c r="DD22" s="57">
        <f>SUM(DB22:DC22)</f>
        <v>192</v>
      </c>
      <c r="DE22" s="51">
        <v>9</v>
      </c>
      <c r="DF22" s="51">
        <v>170</v>
      </c>
      <c r="DG22" s="57">
        <f>SUM(DE22:DF22)</f>
        <v>179</v>
      </c>
      <c r="DH22" s="15">
        <v>16</v>
      </c>
      <c r="DI22" s="15">
        <v>203</v>
      </c>
      <c r="DJ22" s="15">
        <f t="shared" ref="DJ22:DJ23" si="30">SUM(DH22:DI22)</f>
        <v>219</v>
      </c>
      <c r="DK22" s="15">
        <v>13</v>
      </c>
      <c r="DL22" s="15">
        <v>230</v>
      </c>
      <c r="DM22" s="15">
        <f t="shared" ref="DM22:DM23" si="31">SUM(DK22:DL22)</f>
        <v>243</v>
      </c>
    </row>
    <row r="23" spans="1:117" x14ac:dyDescent="0.25">
      <c r="A23" s="1" t="s">
        <v>53</v>
      </c>
      <c r="B23" s="2">
        <v>0</v>
      </c>
      <c r="C23" s="2">
        <v>6</v>
      </c>
      <c r="D23" s="2">
        <v>6</v>
      </c>
      <c r="E23" s="2">
        <v>0</v>
      </c>
      <c r="F23" s="2">
        <v>8</v>
      </c>
      <c r="G23" s="2">
        <v>8</v>
      </c>
      <c r="H23" s="2">
        <v>0</v>
      </c>
      <c r="I23" s="2">
        <v>4</v>
      </c>
      <c r="J23" s="2">
        <v>4</v>
      </c>
      <c r="K23" s="2">
        <v>0</v>
      </c>
      <c r="L23" s="2">
        <v>10</v>
      </c>
      <c r="M23" s="2">
        <v>10</v>
      </c>
      <c r="N23" s="2">
        <v>1</v>
      </c>
      <c r="O23" s="2">
        <v>40</v>
      </c>
      <c r="P23" s="2">
        <v>41</v>
      </c>
      <c r="Q23" s="2">
        <v>1</v>
      </c>
      <c r="R23" s="2">
        <v>24</v>
      </c>
      <c r="S23" s="2">
        <v>25</v>
      </c>
      <c r="T23" s="2">
        <v>1</v>
      </c>
      <c r="U23" s="2">
        <v>33</v>
      </c>
      <c r="V23" s="2">
        <v>34</v>
      </c>
      <c r="W23" s="2">
        <v>0</v>
      </c>
      <c r="X23" s="2">
        <v>50</v>
      </c>
      <c r="Y23" s="2">
        <v>50</v>
      </c>
      <c r="Z23" s="10">
        <v>0</v>
      </c>
      <c r="AA23" s="10">
        <v>27</v>
      </c>
      <c r="AB23" s="10">
        <v>27</v>
      </c>
      <c r="AC23" s="10">
        <v>0</v>
      </c>
      <c r="AD23" s="10">
        <v>23</v>
      </c>
      <c r="AE23" s="10">
        <v>23</v>
      </c>
      <c r="AF23" s="10">
        <v>0</v>
      </c>
      <c r="AG23" s="10">
        <v>31</v>
      </c>
      <c r="AH23" s="10">
        <v>31</v>
      </c>
      <c r="AI23" s="10"/>
      <c r="AJ23" s="10"/>
      <c r="AK23" s="10"/>
      <c r="AL23" s="10">
        <v>0</v>
      </c>
      <c r="AM23" s="10">
        <v>0</v>
      </c>
      <c r="AN23" s="10">
        <v>29</v>
      </c>
      <c r="AO23" s="10">
        <v>29</v>
      </c>
      <c r="AP23" s="10">
        <v>0</v>
      </c>
      <c r="AQ23" s="10">
        <v>13</v>
      </c>
      <c r="AR23" s="33">
        <f>SUM(AP23:AQ23)</f>
        <v>13</v>
      </c>
      <c r="AS23" s="10">
        <v>0</v>
      </c>
      <c r="AT23" s="10">
        <v>0</v>
      </c>
      <c r="AU23" s="10">
        <v>7</v>
      </c>
      <c r="AV23" s="33">
        <f>SUM(AT23:AU23)</f>
        <v>7</v>
      </c>
      <c r="AW23" s="10">
        <v>0</v>
      </c>
      <c r="AX23" s="10">
        <v>16</v>
      </c>
      <c r="AY23" s="10">
        <f>SUM(AW23:AX23)</f>
        <v>16</v>
      </c>
      <c r="AZ23" s="10">
        <v>0</v>
      </c>
      <c r="BA23" s="10">
        <v>1</v>
      </c>
      <c r="BB23" s="2">
        <f>SUM(AZ23:BA23)</f>
        <v>1</v>
      </c>
      <c r="BC23" s="10">
        <v>0</v>
      </c>
      <c r="BD23" s="10">
        <v>0</v>
      </c>
      <c r="BE23" s="2">
        <v>0</v>
      </c>
      <c r="BF23" s="7">
        <v>0</v>
      </c>
      <c r="BG23" s="7">
        <v>22</v>
      </c>
      <c r="BH23" s="7">
        <v>22</v>
      </c>
      <c r="BI23" s="7">
        <v>1</v>
      </c>
      <c r="BJ23" s="7">
        <v>60</v>
      </c>
      <c r="BK23" s="7">
        <f>SUM(BI23:BJ23)</f>
        <v>61</v>
      </c>
      <c r="BL23" s="7">
        <v>1</v>
      </c>
      <c r="BM23" s="7">
        <v>68</v>
      </c>
      <c r="BN23" s="7">
        <f>BL23+BM23</f>
        <v>69</v>
      </c>
      <c r="BO23" s="7">
        <v>1</v>
      </c>
      <c r="BP23" s="7">
        <v>83</v>
      </c>
      <c r="BQ23" s="7">
        <f>BO23+BP23</f>
        <v>84</v>
      </c>
      <c r="BR23" s="7">
        <v>0</v>
      </c>
      <c r="BS23" s="7">
        <v>118</v>
      </c>
      <c r="BT23" s="7">
        <f>BR23+BS23</f>
        <v>118</v>
      </c>
      <c r="BU23" s="14">
        <v>0</v>
      </c>
      <c r="BV23" s="14">
        <v>147</v>
      </c>
      <c r="BW23" s="14">
        <f>BU23+BV23</f>
        <v>147</v>
      </c>
      <c r="BX23" s="14">
        <v>0</v>
      </c>
      <c r="BY23" s="14">
        <v>176</v>
      </c>
      <c r="BZ23" s="14">
        <f>BX23+BY23</f>
        <v>176</v>
      </c>
      <c r="CA23" s="15">
        <v>2</v>
      </c>
      <c r="CB23" s="15">
        <v>156</v>
      </c>
      <c r="CC23" s="38">
        <f>CA23+CB23</f>
        <v>158</v>
      </c>
      <c r="CD23" s="15">
        <v>2</v>
      </c>
      <c r="CE23" s="15">
        <v>120</v>
      </c>
      <c r="CF23" s="38">
        <f>CD23+CE23</f>
        <v>122</v>
      </c>
      <c r="CG23" s="15">
        <v>0</v>
      </c>
      <c r="CH23" s="15">
        <v>97</v>
      </c>
      <c r="CI23" s="40">
        <v>97</v>
      </c>
      <c r="CJ23" s="15">
        <v>0</v>
      </c>
      <c r="CK23" s="15">
        <v>50</v>
      </c>
      <c r="CL23" s="38">
        <f>CJ23+CK23</f>
        <v>50</v>
      </c>
      <c r="CM23" s="15">
        <v>3</v>
      </c>
      <c r="CN23" s="15">
        <v>101</v>
      </c>
      <c r="CO23" s="38">
        <f>CM23+CN23</f>
        <v>104</v>
      </c>
      <c r="CP23" s="15">
        <v>1</v>
      </c>
      <c r="CQ23" s="15">
        <v>71</v>
      </c>
      <c r="CR23" s="38">
        <f>CP23+CQ23</f>
        <v>72</v>
      </c>
      <c r="CS23" s="51">
        <v>6</v>
      </c>
      <c r="CT23" s="51">
        <v>100</v>
      </c>
      <c r="CU23" s="40">
        <f>CS23+CT23</f>
        <v>106</v>
      </c>
      <c r="CV23" s="51">
        <v>3</v>
      </c>
      <c r="CW23" s="51">
        <v>92</v>
      </c>
      <c r="CX23" s="54">
        <f>SUM(CV23:CW23)</f>
        <v>95</v>
      </c>
      <c r="CY23" s="51">
        <v>3</v>
      </c>
      <c r="CZ23" s="51">
        <v>146</v>
      </c>
      <c r="DA23" s="54">
        <f>SUM(CY23:CZ23)</f>
        <v>149</v>
      </c>
      <c r="DB23" s="51">
        <v>1</v>
      </c>
      <c r="DC23" s="51">
        <v>125</v>
      </c>
      <c r="DD23" s="57">
        <f>SUM(DB23:DC23)</f>
        <v>126</v>
      </c>
      <c r="DE23" s="51">
        <v>3</v>
      </c>
      <c r="DF23" s="51">
        <v>116</v>
      </c>
      <c r="DG23" s="57">
        <f>SUM(DE23:DF23)</f>
        <v>119</v>
      </c>
      <c r="DH23" s="15">
        <v>1</v>
      </c>
      <c r="DI23" s="15">
        <v>131</v>
      </c>
      <c r="DJ23" s="15">
        <f t="shared" si="30"/>
        <v>132</v>
      </c>
      <c r="DK23" s="15">
        <v>1</v>
      </c>
      <c r="DL23" s="15">
        <v>138</v>
      </c>
      <c r="DM23" s="15">
        <f t="shared" si="31"/>
        <v>139</v>
      </c>
    </row>
    <row r="24" spans="1:117" s="8" customFormat="1" x14ac:dyDescent="0.25">
      <c r="A24" s="28" t="s">
        <v>55</v>
      </c>
      <c r="B24" s="29">
        <v>0</v>
      </c>
      <c r="C24" s="29">
        <v>0.2857142857142857</v>
      </c>
      <c r="D24" s="29">
        <v>0.2857142857142857</v>
      </c>
      <c r="E24" s="29">
        <v>0</v>
      </c>
      <c r="F24" s="29">
        <v>0.34782608695652173</v>
      </c>
      <c r="G24" s="29">
        <v>0.34782608695652173</v>
      </c>
      <c r="H24" s="29">
        <v>0</v>
      </c>
      <c r="I24" s="29">
        <v>0.36363636363636365</v>
      </c>
      <c r="J24" s="29">
        <v>0.33333333333333331</v>
      </c>
      <c r="K24" s="29">
        <v>0</v>
      </c>
      <c r="L24" s="29">
        <v>0.38461538461538464</v>
      </c>
      <c r="M24" s="29">
        <v>0.37037037037037035</v>
      </c>
      <c r="N24" s="29">
        <v>0.5</v>
      </c>
      <c r="O24" s="29">
        <v>0.48780487804878048</v>
      </c>
      <c r="P24" s="29">
        <v>0.48809523809523808</v>
      </c>
      <c r="Q24" s="29">
        <v>1</v>
      </c>
      <c r="R24" s="29">
        <v>0.51063829787234039</v>
      </c>
      <c r="S24" s="29">
        <v>0.52083333333333337</v>
      </c>
      <c r="T24" s="29">
        <v>1</v>
      </c>
      <c r="U24" s="29">
        <v>0.66</v>
      </c>
      <c r="V24" s="29">
        <v>0.66666666666666663</v>
      </c>
      <c r="W24" s="29">
        <v>0</v>
      </c>
      <c r="X24" s="29">
        <v>0.74626865671641796</v>
      </c>
      <c r="Y24" s="29">
        <v>0.74626865671641796</v>
      </c>
      <c r="Z24" s="29">
        <v>0</v>
      </c>
      <c r="AA24" s="29">
        <v>0.5625</v>
      </c>
      <c r="AB24" s="29">
        <v>0.5625</v>
      </c>
      <c r="AC24" s="29">
        <v>0</v>
      </c>
      <c r="AD24" s="29">
        <v>0.60526315789473684</v>
      </c>
      <c r="AE24" s="29">
        <v>0.60526315789473684</v>
      </c>
      <c r="AF24" s="29">
        <v>0</v>
      </c>
      <c r="AG24" s="29">
        <v>0.68888888888888888</v>
      </c>
      <c r="AH24" s="29">
        <v>0.68888888888888888</v>
      </c>
      <c r="AI24" s="29"/>
      <c r="AJ24" s="29" t="e">
        <v>#VALUE!</v>
      </c>
      <c r="AK24" s="29" t="e">
        <v>#VALUE!</v>
      </c>
      <c r="AL24" s="29" t="e">
        <v>#VALUE!</v>
      </c>
      <c r="AM24" s="29">
        <f>AM23/AM22</f>
        <v>0</v>
      </c>
      <c r="AN24" s="29">
        <f>AN23/AN22</f>
        <v>0.74358974358974361</v>
      </c>
      <c r="AO24" s="29">
        <f>AO23/AO22</f>
        <v>0.72499999999999998</v>
      </c>
      <c r="AP24" s="29">
        <v>0</v>
      </c>
      <c r="AQ24" s="29">
        <f>AQ23/AQ22</f>
        <v>0.5</v>
      </c>
      <c r="AR24" s="29">
        <f>AR23/AR22</f>
        <v>0.5</v>
      </c>
      <c r="AS24" s="29">
        <v>0</v>
      </c>
      <c r="AT24" s="29">
        <v>0</v>
      </c>
      <c r="AU24" s="29">
        <f>AU23/AU22</f>
        <v>0.15217391304347827</v>
      </c>
      <c r="AV24" s="29">
        <f>AV23/AV22</f>
        <v>0.15217391304347827</v>
      </c>
      <c r="AW24" s="29">
        <v>0</v>
      </c>
      <c r="AX24" s="29">
        <f>AX23/AX22</f>
        <v>0.59259259259259256</v>
      </c>
      <c r="AY24" s="29">
        <f>AY23/AY22</f>
        <v>0.59259259259259256</v>
      </c>
      <c r="AZ24" s="29">
        <f>AZ23/AZ22</f>
        <v>0</v>
      </c>
      <c r="BA24" s="29">
        <f>BA23/BA22</f>
        <v>0.25</v>
      </c>
      <c r="BB24" s="29">
        <f>BB23/BB22</f>
        <v>0.2</v>
      </c>
      <c r="BC24" s="34" t="s">
        <v>63</v>
      </c>
      <c r="BD24" s="34" t="s">
        <v>63</v>
      </c>
      <c r="BE24" s="34" t="s">
        <v>63</v>
      </c>
      <c r="BF24" s="34" t="s">
        <v>63</v>
      </c>
      <c r="BG24" s="29">
        <f t="shared" ref="BG24:BN24" si="32">BG23/BG22</f>
        <v>0.70967741935483875</v>
      </c>
      <c r="BH24" s="29">
        <f t="shared" si="32"/>
        <v>0.70967741935483875</v>
      </c>
      <c r="BI24" s="29">
        <f t="shared" si="32"/>
        <v>1</v>
      </c>
      <c r="BJ24" s="29">
        <f t="shared" si="32"/>
        <v>0.76923076923076927</v>
      </c>
      <c r="BK24" s="29">
        <f t="shared" si="32"/>
        <v>0.77215189873417722</v>
      </c>
      <c r="BL24" s="29">
        <f t="shared" si="32"/>
        <v>1</v>
      </c>
      <c r="BM24" s="29">
        <f t="shared" si="32"/>
        <v>0.7816091954022989</v>
      </c>
      <c r="BN24" s="29">
        <f t="shared" si="32"/>
        <v>0.78409090909090906</v>
      </c>
      <c r="BO24" s="29">
        <f t="shared" ref="BO24:BT24" si="33">BO23/BO22</f>
        <v>1</v>
      </c>
      <c r="BP24" s="29">
        <f t="shared" si="33"/>
        <v>0.72807017543859653</v>
      </c>
      <c r="BQ24" s="29">
        <f t="shared" si="33"/>
        <v>0.73043478260869565</v>
      </c>
      <c r="BR24" s="29">
        <v>0</v>
      </c>
      <c r="BS24" s="29">
        <f t="shared" si="33"/>
        <v>0.81379310344827582</v>
      </c>
      <c r="BT24" s="29">
        <f t="shared" si="33"/>
        <v>0.81379310344827582</v>
      </c>
      <c r="BU24" s="30">
        <v>0</v>
      </c>
      <c r="BV24" s="30">
        <f>BV23/BV22</f>
        <v>0.78191489361702127</v>
      </c>
      <c r="BW24" s="30">
        <f>BW23/BW22</f>
        <v>0.78191489361702127</v>
      </c>
      <c r="BX24" s="30">
        <v>0</v>
      </c>
      <c r="BY24" s="30">
        <f>BY23/BY22</f>
        <v>0.77192982456140347</v>
      </c>
      <c r="BZ24" s="30">
        <f>BZ23/BZ22</f>
        <v>0.76855895196506552</v>
      </c>
      <c r="CA24" s="30">
        <v>0.66700000000000004</v>
      </c>
      <c r="CB24" s="30">
        <v>0.77200000000000002</v>
      </c>
      <c r="CC24" s="39">
        <f>CC23/CC22</f>
        <v>0.77073170731707319</v>
      </c>
      <c r="CD24" s="30">
        <f>CD23/CD22</f>
        <v>0.22222222222222221</v>
      </c>
      <c r="CE24" s="30">
        <f>CE23/CE22</f>
        <v>0.75471698113207553</v>
      </c>
      <c r="CF24" s="39">
        <f>CF23/CF22</f>
        <v>0.72619047619047616</v>
      </c>
      <c r="CG24" s="30">
        <v>0</v>
      </c>
      <c r="CH24" s="30">
        <v>0.77600000000000002</v>
      </c>
      <c r="CI24" s="39">
        <v>0.77600000000000002</v>
      </c>
      <c r="CJ24" s="30">
        <v>0</v>
      </c>
      <c r="CK24" s="30">
        <f t="shared" ref="CK24:DD24" si="34">CK23/CK22</f>
        <v>0.68493150684931503</v>
      </c>
      <c r="CL24" s="39">
        <f t="shared" si="34"/>
        <v>0.68493150684931503</v>
      </c>
      <c r="CM24" s="30">
        <f t="shared" si="34"/>
        <v>0.5</v>
      </c>
      <c r="CN24" s="30">
        <f t="shared" si="34"/>
        <v>0.80800000000000005</v>
      </c>
      <c r="CO24" s="39">
        <f t="shared" si="34"/>
        <v>0.79389312977099236</v>
      </c>
      <c r="CP24" s="30">
        <f t="shared" si="34"/>
        <v>1</v>
      </c>
      <c r="CQ24" s="30">
        <f t="shared" si="34"/>
        <v>0.73958333333333337</v>
      </c>
      <c r="CR24" s="39">
        <f t="shared" si="34"/>
        <v>0.74226804123711343</v>
      </c>
      <c r="CS24" s="30">
        <f t="shared" si="34"/>
        <v>0.8571428571428571</v>
      </c>
      <c r="CT24" s="30">
        <f t="shared" si="34"/>
        <v>0.67567567567567566</v>
      </c>
      <c r="CU24" s="39">
        <f t="shared" si="34"/>
        <v>0.68387096774193545</v>
      </c>
      <c r="CV24" s="30">
        <f t="shared" si="34"/>
        <v>1</v>
      </c>
      <c r="CW24" s="30">
        <f t="shared" si="34"/>
        <v>0.67153284671532842</v>
      </c>
      <c r="CX24" s="39">
        <f t="shared" si="34"/>
        <v>0.6785714285714286</v>
      </c>
      <c r="CY24" s="30">
        <f t="shared" si="34"/>
        <v>0.6</v>
      </c>
      <c r="CZ24" s="30">
        <f t="shared" si="34"/>
        <v>0.74489795918367352</v>
      </c>
      <c r="DA24" s="39">
        <f t="shared" si="34"/>
        <v>0.74129353233830841</v>
      </c>
      <c r="DB24" s="30">
        <f t="shared" si="34"/>
        <v>0.125</v>
      </c>
      <c r="DC24" s="30">
        <f t="shared" si="34"/>
        <v>0.67934782608695654</v>
      </c>
      <c r="DD24" s="39">
        <f t="shared" si="34"/>
        <v>0.65625</v>
      </c>
      <c r="DE24" s="30">
        <f t="shared" ref="DE24:DM24" si="35">DE23/DE22</f>
        <v>0.33333333333333331</v>
      </c>
      <c r="DF24" s="30">
        <f t="shared" si="35"/>
        <v>0.68235294117647061</v>
      </c>
      <c r="DG24" s="39">
        <f t="shared" si="35"/>
        <v>0.66480446927374304</v>
      </c>
      <c r="DH24" s="30">
        <f t="shared" si="35"/>
        <v>6.25E-2</v>
      </c>
      <c r="DI24" s="30">
        <f t="shared" si="35"/>
        <v>0.64532019704433496</v>
      </c>
      <c r="DJ24" s="39">
        <f t="shared" si="35"/>
        <v>0.60273972602739723</v>
      </c>
      <c r="DK24" s="30">
        <f t="shared" si="35"/>
        <v>7.6923076923076927E-2</v>
      </c>
      <c r="DL24" s="30">
        <f t="shared" si="35"/>
        <v>0.6</v>
      </c>
      <c r="DM24" s="39">
        <f t="shared" si="35"/>
        <v>0.57201646090534974</v>
      </c>
    </row>
    <row r="25" spans="1:117" ht="12.75" customHeight="1" x14ac:dyDescent="0.25">
      <c r="A25" s="12" t="s">
        <v>64</v>
      </c>
      <c r="BR25" s="7"/>
      <c r="BS25" s="7"/>
      <c r="BU25" s="15"/>
      <c r="BV25" s="15"/>
      <c r="BW25" s="15"/>
      <c r="BX25" s="15"/>
      <c r="BY25" s="15"/>
      <c r="BZ25" s="15"/>
      <c r="CA25" s="15"/>
      <c r="CB25" s="15"/>
      <c r="CC25" s="40"/>
      <c r="CD25" s="15"/>
      <c r="CE25" s="15"/>
      <c r="CF25" s="40"/>
      <c r="CG25" s="15"/>
      <c r="CH25" s="15"/>
      <c r="CI25" s="40"/>
      <c r="CJ25" s="15"/>
      <c r="CK25" s="15"/>
      <c r="CL25" s="40"/>
      <c r="CO25" s="40"/>
      <c r="CP25" s="15"/>
      <c r="CQ25" s="15"/>
      <c r="CR25" s="15"/>
      <c r="DE25" s="15"/>
      <c r="DF25" s="15"/>
      <c r="DG25" s="15"/>
    </row>
    <row r="26" spans="1:117" ht="12.75" customHeight="1" x14ac:dyDescent="0.25">
      <c r="A26" s="1" t="s">
        <v>49</v>
      </c>
      <c r="BR26" s="7">
        <v>3</v>
      </c>
      <c r="BS26" s="7">
        <v>12</v>
      </c>
      <c r="BT26" s="7">
        <f>BR26+BS26</f>
        <v>15</v>
      </c>
      <c r="BU26" s="14">
        <v>4</v>
      </c>
      <c r="BV26" s="14">
        <v>26</v>
      </c>
      <c r="BW26" s="14">
        <f>BU26+BV26</f>
        <v>30</v>
      </c>
      <c r="BX26" s="14">
        <v>4</v>
      </c>
      <c r="BY26" s="14">
        <v>39</v>
      </c>
      <c r="BZ26" s="14">
        <f>BX26+BY26</f>
        <v>43</v>
      </c>
      <c r="CA26" s="14">
        <v>4</v>
      </c>
      <c r="CB26" s="14">
        <v>36</v>
      </c>
      <c r="CC26" s="38">
        <f>CA26+CB26</f>
        <v>40</v>
      </c>
      <c r="CD26" s="14">
        <v>3</v>
      </c>
      <c r="CE26" s="14">
        <v>29</v>
      </c>
      <c r="CF26" s="38">
        <f>CD26+CE26</f>
        <v>32</v>
      </c>
      <c r="CG26" s="15">
        <v>3</v>
      </c>
      <c r="CH26" s="15">
        <v>35</v>
      </c>
      <c r="CI26" s="40">
        <v>38</v>
      </c>
      <c r="CJ26" s="14">
        <v>6</v>
      </c>
      <c r="CK26" s="14">
        <v>32</v>
      </c>
      <c r="CL26" s="38">
        <f>CJ26+CK26</f>
        <v>38</v>
      </c>
      <c r="CM26" s="15">
        <v>1</v>
      </c>
      <c r="CN26" s="15">
        <v>42</v>
      </c>
      <c r="CO26" s="38">
        <f>CM26+CN26</f>
        <v>43</v>
      </c>
      <c r="CP26" s="15">
        <v>3</v>
      </c>
      <c r="CQ26" s="15">
        <v>33</v>
      </c>
      <c r="CR26" s="38">
        <f>CP26+CQ26</f>
        <v>36</v>
      </c>
      <c r="CS26" s="51">
        <v>4</v>
      </c>
      <c r="CT26" s="51">
        <v>32</v>
      </c>
      <c r="CU26" s="40">
        <f>CS26+CT26</f>
        <v>36</v>
      </c>
      <c r="CV26" s="51">
        <v>1</v>
      </c>
      <c r="CW26" s="51">
        <v>33</v>
      </c>
      <c r="CX26" s="54">
        <f>SUM(CV26:CW26)</f>
        <v>34</v>
      </c>
      <c r="CY26" s="51">
        <v>4</v>
      </c>
      <c r="CZ26" s="51">
        <v>25</v>
      </c>
      <c r="DA26" s="54">
        <f>SUM(CY26:CZ26)</f>
        <v>29</v>
      </c>
      <c r="DB26" s="51">
        <v>10</v>
      </c>
      <c r="DC26" s="51">
        <v>37</v>
      </c>
      <c r="DD26" s="57">
        <f>SUM(DB26:DC26)</f>
        <v>47</v>
      </c>
      <c r="DE26" s="51">
        <v>5</v>
      </c>
      <c r="DF26" s="51">
        <v>46</v>
      </c>
      <c r="DG26" s="57">
        <f>SUM(DE26:DF26)</f>
        <v>51</v>
      </c>
      <c r="DH26" s="15">
        <v>7</v>
      </c>
      <c r="DI26" s="15">
        <v>43</v>
      </c>
      <c r="DJ26" s="15">
        <f>SUM(DH26:DI26)</f>
        <v>50</v>
      </c>
      <c r="DK26" s="15">
        <v>7</v>
      </c>
      <c r="DL26" s="15">
        <v>36</v>
      </c>
      <c r="DM26" s="15">
        <f>SUM(DK26:DL26)</f>
        <v>43</v>
      </c>
    </row>
    <row r="27" spans="1:117" ht="12.75" customHeight="1" x14ac:dyDescent="0.25">
      <c r="A27" s="1" t="s">
        <v>51</v>
      </c>
      <c r="BR27" s="7">
        <v>1</v>
      </c>
      <c r="BS27" s="7">
        <v>10</v>
      </c>
      <c r="BT27" s="7">
        <f>BR27+BS27</f>
        <v>11</v>
      </c>
      <c r="BU27" s="14">
        <v>4</v>
      </c>
      <c r="BV27" s="14">
        <v>23</v>
      </c>
      <c r="BW27" s="14">
        <f>BU27+BV27</f>
        <v>27</v>
      </c>
      <c r="BX27" s="14">
        <v>2</v>
      </c>
      <c r="BY27" s="14">
        <v>30</v>
      </c>
      <c r="BZ27" s="14">
        <f>BX27+BY27</f>
        <v>32</v>
      </c>
      <c r="CA27" s="14">
        <v>3</v>
      </c>
      <c r="CB27" s="14">
        <v>25</v>
      </c>
      <c r="CC27" s="38">
        <f>CA27+CB27</f>
        <v>28</v>
      </c>
      <c r="CD27" s="14">
        <v>1</v>
      </c>
      <c r="CE27" s="14">
        <v>22</v>
      </c>
      <c r="CF27" s="38">
        <f>CD27+CE27</f>
        <v>23</v>
      </c>
      <c r="CG27" s="15">
        <v>2</v>
      </c>
      <c r="CH27" s="15">
        <v>28</v>
      </c>
      <c r="CI27" s="40">
        <v>30</v>
      </c>
      <c r="CJ27" s="14">
        <v>2</v>
      </c>
      <c r="CK27" s="14">
        <v>30</v>
      </c>
      <c r="CL27" s="38">
        <f>CJ27+CK27</f>
        <v>32</v>
      </c>
      <c r="CM27" s="15">
        <v>1</v>
      </c>
      <c r="CN27" s="15">
        <v>38</v>
      </c>
      <c r="CO27" s="38">
        <f>CM27+CN27</f>
        <v>39</v>
      </c>
      <c r="CP27" s="15">
        <v>3</v>
      </c>
      <c r="CQ27" s="15">
        <v>29</v>
      </c>
      <c r="CR27" s="38">
        <f>CP27+CQ27</f>
        <v>32</v>
      </c>
      <c r="CS27" s="51">
        <v>2</v>
      </c>
      <c r="CT27" s="51">
        <v>27</v>
      </c>
      <c r="CU27" s="40">
        <f>CS27+CT27</f>
        <v>29</v>
      </c>
      <c r="CV27" s="51">
        <v>0</v>
      </c>
      <c r="CW27" s="51">
        <v>30</v>
      </c>
      <c r="CX27" s="54">
        <f>SUM(CV27:CW27)</f>
        <v>30</v>
      </c>
      <c r="CY27" s="51">
        <v>4</v>
      </c>
      <c r="CZ27" s="51">
        <v>22</v>
      </c>
      <c r="DA27" s="54">
        <f>SUM(CY27:CZ27)</f>
        <v>26</v>
      </c>
      <c r="DB27" s="51">
        <v>6</v>
      </c>
      <c r="DC27" s="51">
        <v>30</v>
      </c>
      <c r="DD27" s="57">
        <f>SUM(DB27:DC27)</f>
        <v>36</v>
      </c>
      <c r="DE27" s="51">
        <v>5</v>
      </c>
      <c r="DF27" s="51">
        <v>39</v>
      </c>
      <c r="DG27" s="57">
        <f>SUM(DE27:DF27)</f>
        <v>44</v>
      </c>
      <c r="DH27" s="15">
        <v>0</v>
      </c>
      <c r="DI27" s="15">
        <v>37</v>
      </c>
      <c r="DJ27" s="15">
        <f t="shared" ref="DJ27:DJ28" si="36">SUM(DH27:DI27)</f>
        <v>37</v>
      </c>
      <c r="DK27" s="15">
        <v>4</v>
      </c>
      <c r="DL27" s="15">
        <v>33</v>
      </c>
      <c r="DM27" s="15">
        <f t="shared" ref="DM27:DM28" si="37">SUM(DK27:DL27)</f>
        <v>37</v>
      </c>
    </row>
    <row r="28" spans="1:117" ht="12.75" customHeight="1" x14ac:dyDescent="0.25">
      <c r="A28" s="1" t="s">
        <v>53</v>
      </c>
      <c r="BR28" s="7">
        <v>1</v>
      </c>
      <c r="BS28" s="7">
        <v>10</v>
      </c>
      <c r="BT28" s="7">
        <f>BR28+BS28</f>
        <v>11</v>
      </c>
      <c r="BU28" s="14">
        <v>3</v>
      </c>
      <c r="BV28" s="14">
        <v>12</v>
      </c>
      <c r="BW28" s="14">
        <f>BU28+BV28</f>
        <v>15</v>
      </c>
      <c r="BX28" s="14">
        <v>1</v>
      </c>
      <c r="BY28" s="14">
        <v>13</v>
      </c>
      <c r="BZ28" s="14">
        <f>BX28+BY28</f>
        <v>14</v>
      </c>
      <c r="CA28" s="14">
        <v>1</v>
      </c>
      <c r="CB28" s="14">
        <v>16</v>
      </c>
      <c r="CC28" s="38">
        <f>CA28+CB28</f>
        <v>17</v>
      </c>
      <c r="CD28" s="14">
        <v>0</v>
      </c>
      <c r="CE28" s="14">
        <v>18</v>
      </c>
      <c r="CF28" s="38">
        <f>CD28+CE28</f>
        <v>18</v>
      </c>
      <c r="CG28" s="15">
        <v>1</v>
      </c>
      <c r="CH28" s="15">
        <v>23</v>
      </c>
      <c r="CI28" s="40">
        <v>24</v>
      </c>
      <c r="CJ28" s="14">
        <v>1</v>
      </c>
      <c r="CK28" s="14">
        <v>23</v>
      </c>
      <c r="CL28" s="38">
        <f>CJ28+CK28</f>
        <v>24</v>
      </c>
      <c r="CM28" s="15">
        <v>1</v>
      </c>
      <c r="CN28" s="15">
        <v>27</v>
      </c>
      <c r="CO28" s="38">
        <f>CM28+CN28</f>
        <v>28</v>
      </c>
      <c r="CP28" s="15">
        <v>1</v>
      </c>
      <c r="CQ28" s="15">
        <v>22</v>
      </c>
      <c r="CR28" s="38">
        <f>CP28+CQ28</f>
        <v>23</v>
      </c>
      <c r="CS28" s="51">
        <v>1</v>
      </c>
      <c r="CT28" s="51">
        <v>17</v>
      </c>
      <c r="CU28" s="40">
        <f>CS28+CT28</f>
        <v>18</v>
      </c>
      <c r="CV28" s="51">
        <v>0</v>
      </c>
      <c r="CW28" s="51">
        <v>18</v>
      </c>
      <c r="CX28" s="54">
        <f>SUM(CV28:CW28)</f>
        <v>18</v>
      </c>
      <c r="CY28" s="51">
        <v>2</v>
      </c>
      <c r="CZ28" s="51">
        <v>13</v>
      </c>
      <c r="DA28" s="54">
        <f>SUM(CY28:CZ28)</f>
        <v>15</v>
      </c>
      <c r="DB28" s="51">
        <v>2</v>
      </c>
      <c r="DC28" s="51">
        <v>12</v>
      </c>
      <c r="DD28" s="57">
        <f>SUM(DB28:DC28)</f>
        <v>14</v>
      </c>
      <c r="DE28" s="51">
        <v>2</v>
      </c>
      <c r="DF28" s="51">
        <v>15</v>
      </c>
      <c r="DG28" s="57">
        <f>SUM(DE28:DF28)</f>
        <v>17</v>
      </c>
      <c r="DH28" s="15">
        <v>0</v>
      </c>
      <c r="DI28" s="15">
        <v>16</v>
      </c>
      <c r="DJ28" s="15">
        <f t="shared" si="36"/>
        <v>16</v>
      </c>
      <c r="DK28" s="15">
        <v>0</v>
      </c>
      <c r="DL28" s="15">
        <v>12</v>
      </c>
      <c r="DM28" s="15">
        <f t="shared" si="37"/>
        <v>12</v>
      </c>
    </row>
    <row r="29" spans="1:117" ht="12.75" customHeight="1" x14ac:dyDescent="0.25">
      <c r="A29" s="28" t="s">
        <v>55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9">
        <f t="shared" ref="BR29:BW29" si="38">BR28/BR27</f>
        <v>1</v>
      </c>
      <c r="BS29" s="29">
        <f t="shared" si="38"/>
        <v>1</v>
      </c>
      <c r="BT29" s="31">
        <f t="shared" si="38"/>
        <v>1</v>
      </c>
      <c r="BU29" s="30">
        <f t="shared" si="38"/>
        <v>0.75</v>
      </c>
      <c r="BV29" s="30">
        <f t="shared" si="38"/>
        <v>0.52173913043478259</v>
      </c>
      <c r="BW29" s="32">
        <f t="shared" si="38"/>
        <v>0.55555555555555558</v>
      </c>
      <c r="BX29" s="30">
        <f>BX28/BX27</f>
        <v>0.5</v>
      </c>
      <c r="BY29" s="30">
        <f>BY28/BY27</f>
        <v>0.43333333333333335</v>
      </c>
      <c r="BZ29" s="32">
        <f>BZ28/BZ27</f>
        <v>0.4375</v>
      </c>
      <c r="CA29" s="32">
        <v>0.33300000000000002</v>
      </c>
      <c r="CB29" s="32">
        <v>0.64</v>
      </c>
      <c r="CC29" s="41">
        <f t="shared" ref="CC29:CI29" si="39">CC28/CC27</f>
        <v>0.6071428571428571</v>
      </c>
      <c r="CD29" s="32">
        <f t="shared" si="39"/>
        <v>0</v>
      </c>
      <c r="CE29" s="32">
        <f t="shared" si="39"/>
        <v>0.81818181818181823</v>
      </c>
      <c r="CF29" s="41">
        <f t="shared" si="39"/>
        <v>0.78260869565217395</v>
      </c>
      <c r="CG29" s="32">
        <f t="shared" si="39"/>
        <v>0.5</v>
      </c>
      <c r="CH29" s="32">
        <f t="shared" si="39"/>
        <v>0.8214285714285714</v>
      </c>
      <c r="CI29" s="41">
        <f t="shared" si="39"/>
        <v>0.8</v>
      </c>
      <c r="CJ29" s="32">
        <f t="shared" ref="CJ29:DD29" si="40">CJ28/CJ27</f>
        <v>0.5</v>
      </c>
      <c r="CK29" s="32">
        <f t="shared" si="40"/>
        <v>0.76666666666666672</v>
      </c>
      <c r="CL29" s="41">
        <f t="shared" si="40"/>
        <v>0.75</v>
      </c>
      <c r="CM29" s="30">
        <f t="shared" si="40"/>
        <v>1</v>
      </c>
      <c r="CN29" s="30">
        <f t="shared" si="40"/>
        <v>0.71052631578947367</v>
      </c>
      <c r="CO29" s="41">
        <f t="shared" si="40"/>
        <v>0.71794871794871795</v>
      </c>
      <c r="CP29" s="30">
        <f t="shared" si="40"/>
        <v>0.33333333333333331</v>
      </c>
      <c r="CQ29" s="30">
        <f t="shared" si="40"/>
        <v>0.75862068965517238</v>
      </c>
      <c r="CR29" s="41">
        <f t="shared" si="40"/>
        <v>0.71875</v>
      </c>
      <c r="CS29" s="52">
        <v>0.5</v>
      </c>
      <c r="CT29" s="52">
        <v>0.62962962962962965</v>
      </c>
      <c r="CU29" s="39">
        <f t="shared" si="40"/>
        <v>0.62068965517241381</v>
      </c>
      <c r="CV29" s="30" t="e">
        <f t="shared" si="40"/>
        <v>#DIV/0!</v>
      </c>
      <c r="CW29" s="30">
        <f t="shared" si="40"/>
        <v>0.6</v>
      </c>
      <c r="CX29" s="39">
        <f t="shared" si="40"/>
        <v>0.6</v>
      </c>
      <c r="CY29" s="30">
        <f t="shared" si="40"/>
        <v>0.5</v>
      </c>
      <c r="CZ29" s="30">
        <f t="shared" si="40"/>
        <v>0.59090909090909094</v>
      </c>
      <c r="DA29" s="39">
        <f t="shared" si="40"/>
        <v>0.57692307692307687</v>
      </c>
      <c r="DB29" s="30">
        <f t="shared" si="40"/>
        <v>0.33333333333333331</v>
      </c>
      <c r="DC29" s="30">
        <f t="shared" si="40"/>
        <v>0.4</v>
      </c>
      <c r="DD29" s="39">
        <f t="shared" si="40"/>
        <v>0.3888888888888889</v>
      </c>
      <c r="DE29" s="30">
        <f t="shared" ref="DE29:DM29" si="41">DE28/DE27</f>
        <v>0.4</v>
      </c>
      <c r="DF29" s="30">
        <f t="shared" si="41"/>
        <v>0.38461538461538464</v>
      </c>
      <c r="DG29" s="39">
        <f t="shared" si="41"/>
        <v>0.38636363636363635</v>
      </c>
      <c r="DH29" s="30" t="e">
        <f t="shared" si="41"/>
        <v>#DIV/0!</v>
      </c>
      <c r="DI29" s="30">
        <f t="shared" si="41"/>
        <v>0.43243243243243246</v>
      </c>
      <c r="DJ29" s="39">
        <f t="shared" si="41"/>
        <v>0.43243243243243246</v>
      </c>
      <c r="DK29" s="30">
        <f t="shared" si="41"/>
        <v>0</v>
      </c>
      <c r="DL29" s="30">
        <f t="shared" si="41"/>
        <v>0.36363636363636365</v>
      </c>
      <c r="DM29" s="39">
        <f t="shared" si="41"/>
        <v>0.32432432432432434</v>
      </c>
    </row>
    <row r="30" spans="1:117" ht="15.75" hidden="1" x14ac:dyDescent="0.25">
      <c r="A30" s="49" t="s">
        <v>65</v>
      </c>
      <c r="BU30" s="15"/>
      <c r="BV30" s="15"/>
      <c r="BW30" s="15"/>
      <c r="BX30" s="15"/>
      <c r="BY30" s="15"/>
      <c r="BZ30" s="15"/>
      <c r="CA30" s="15"/>
      <c r="CB30" s="15"/>
      <c r="CC30" s="40"/>
      <c r="CD30" s="15"/>
      <c r="CE30" s="15"/>
      <c r="CF30" s="40"/>
      <c r="CG30" s="37"/>
      <c r="CH30" s="37"/>
      <c r="CI30" s="46"/>
      <c r="CJ30" s="37"/>
      <c r="CK30" s="18"/>
      <c r="CL30" s="48"/>
      <c r="CM30" s="18"/>
      <c r="CN30" s="18"/>
      <c r="CO30" s="48"/>
      <c r="CP30" s="18"/>
      <c r="CQ30" s="18"/>
      <c r="CR30" s="48"/>
      <c r="DE30" s="15"/>
      <c r="DF30" s="15"/>
      <c r="DG30" s="15"/>
    </row>
    <row r="31" spans="1:117" hidden="1" x14ac:dyDescent="0.25">
      <c r="A31" s="1" t="s">
        <v>49</v>
      </c>
      <c r="BU31" s="15"/>
      <c r="BV31" s="15"/>
      <c r="BW31" s="15"/>
      <c r="BX31" s="15"/>
      <c r="BY31" s="15"/>
      <c r="BZ31" s="15"/>
      <c r="CA31" s="15"/>
      <c r="CB31" s="15"/>
      <c r="CC31" s="40"/>
      <c r="CD31" s="15"/>
      <c r="CE31" s="15"/>
      <c r="CF31" s="40"/>
      <c r="CG31" s="37"/>
      <c r="CH31" s="37"/>
      <c r="CI31" s="46"/>
      <c r="CJ31" s="37"/>
      <c r="CK31" s="18"/>
      <c r="CL31" s="48"/>
      <c r="CM31" s="18"/>
      <c r="CN31" s="18"/>
      <c r="CO31" s="48"/>
      <c r="CP31" s="18"/>
      <c r="CQ31" s="15">
        <v>1</v>
      </c>
      <c r="CR31" s="40">
        <f>CP31+CQ31</f>
        <v>1</v>
      </c>
      <c r="CS31" s="15">
        <v>0</v>
      </c>
      <c r="CT31" s="15">
        <v>0</v>
      </c>
      <c r="CU31" s="40">
        <f>CS31+CT31</f>
        <v>0</v>
      </c>
      <c r="CW31" s="51">
        <v>11</v>
      </c>
      <c r="CX31" s="54">
        <f>SUM(CV31:CW31)</f>
        <v>11</v>
      </c>
      <c r="CZ31" s="51">
        <v>6</v>
      </c>
      <c r="DA31" s="54">
        <f>SUM(CY31:CZ31)</f>
        <v>6</v>
      </c>
      <c r="DC31" s="51">
        <v>5</v>
      </c>
      <c r="DD31" s="15">
        <f>SUM(DB31:DC31)</f>
        <v>5</v>
      </c>
      <c r="DE31" s="15">
        <v>1</v>
      </c>
      <c r="DF31" s="51">
        <v>6</v>
      </c>
      <c r="DG31" s="15">
        <f>SUM(DE31:DF31)</f>
        <v>7</v>
      </c>
    </row>
    <row r="32" spans="1:117" hidden="1" x14ac:dyDescent="0.25">
      <c r="A32" s="1" t="s">
        <v>51</v>
      </c>
      <c r="BU32" s="15"/>
      <c r="BV32" s="15"/>
      <c r="BW32" s="15"/>
      <c r="BX32" s="15"/>
      <c r="BY32" s="15"/>
      <c r="BZ32" s="15"/>
      <c r="CA32" s="15"/>
      <c r="CB32" s="15"/>
      <c r="CC32" s="40"/>
      <c r="CD32" s="15"/>
      <c r="CE32" s="15"/>
      <c r="CF32" s="40"/>
      <c r="CG32" s="37"/>
      <c r="CH32" s="37"/>
      <c r="CI32" s="46"/>
      <c r="CJ32" s="37"/>
      <c r="CK32" s="18"/>
      <c r="CL32" s="48"/>
      <c r="CM32" s="18"/>
      <c r="CN32" s="18"/>
      <c r="CO32" s="48"/>
      <c r="CP32" s="18"/>
      <c r="CQ32" s="15">
        <v>1</v>
      </c>
      <c r="CR32" s="40">
        <f>CP32+CQ32</f>
        <v>1</v>
      </c>
      <c r="CS32" s="15">
        <v>0</v>
      </c>
      <c r="CT32" s="15">
        <v>0</v>
      </c>
      <c r="CU32" s="40">
        <f>CS32+CT32</f>
        <v>0</v>
      </c>
      <c r="CW32" s="51">
        <v>11</v>
      </c>
      <c r="CX32" s="54">
        <f>SUM(CV32:CW32)</f>
        <v>11</v>
      </c>
      <c r="CZ32" s="51">
        <v>5</v>
      </c>
      <c r="DA32" s="54">
        <f>SUM(CY32:CZ32)</f>
        <v>5</v>
      </c>
      <c r="DC32" s="51">
        <v>5</v>
      </c>
      <c r="DD32" s="15">
        <f>SUM(DB32:DC32)</f>
        <v>5</v>
      </c>
      <c r="DE32" s="15">
        <v>1</v>
      </c>
      <c r="DF32" s="51">
        <v>6</v>
      </c>
      <c r="DG32" s="15">
        <f>SUM(DE32:DF32)</f>
        <v>7</v>
      </c>
    </row>
    <row r="33" spans="1:117" hidden="1" x14ac:dyDescent="0.25">
      <c r="A33" s="1" t="s">
        <v>53</v>
      </c>
      <c r="BU33" s="15"/>
      <c r="BV33" s="15"/>
      <c r="BW33" s="15"/>
      <c r="BX33" s="15"/>
      <c r="BY33" s="15"/>
      <c r="BZ33" s="15"/>
      <c r="CA33" s="15"/>
      <c r="CB33" s="15"/>
      <c r="CC33" s="40"/>
      <c r="CD33" s="15"/>
      <c r="CE33" s="15"/>
      <c r="CF33" s="40"/>
      <c r="CG33" s="37"/>
      <c r="CH33" s="37"/>
      <c r="CI33" s="46"/>
      <c r="CJ33" s="37"/>
      <c r="CK33" s="18"/>
      <c r="CL33" s="48"/>
      <c r="CM33" s="18"/>
      <c r="CN33" s="18"/>
      <c r="CO33" s="48"/>
      <c r="CP33" s="18"/>
      <c r="CQ33" s="15">
        <v>0</v>
      </c>
      <c r="CR33" s="40">
        <f>CP33+CQ33</f>
        <v>0</v>
      </c>
      <c r="CS33" s="15">
        <v>0</v>
      </c>
      <c r="CT33" s="15">
        <v>0</v>
      </c>
      <c r="CU33" s="40">
        <f>CS33+CT33</f>
        <v>0</v>
      </c>
      <c r="CW33" s="51">
        <v>9</v>
      </c>
      <c r="CX33" s="54">
        <f>SUM(CV33:CW33)</f>
        <v>9</v>
      </c>
      <c r="CZ33" s="51">
        <v>3</v>
      </c>
      <c r="DA33" s="54">
        <f>SUM(CY33:CZ33)</f>
        <v>3</v>
      </c>
      <c r="DC33" s="51">
        <v>4</v>
      </c>
      <c r="DD33" s="15">
        <f>SUM(DB33:DC33)</f>
        <v>4</v>
      </c>
      <c r="DE33" s="15">
        <v>0</v>
      </c>
      <c r="DF33" s="51">
        <v>3</v>
      </c>
      <c r="DG33" s="15">
        <f>SUM(DE33:DF33)</f>
        <v>3</v>
      </c>
    </row>
    <row r="34" spans="1:117" hidden="1" x14ac:dyDescent="0.25">
      <c r="A34" s="28" t="s">
        <v>55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35"/>
      <c r="BV34" s="35"/>
      <c r="BW34" s="35"/>
      <c r="BX34" s="35"/>
      <c r="BY34" s="35"/>
      <c r="BZ34" s="35"/>
      <c r="CA34" s="35"/>
      <c r="CB34" s="35"/>
      <c r="CC34" s="42"/>
      <c r="CD34" s="35"/>
      <c r="CE34" s="35"/>
      <c r="CF34" s="42"/>
      <c r="CG34" s="36"/>
      <c r="CH34" s="36"/>
      <c r="CI34" s="44"/>
      <c r="CJ34" s="36"/>
      <c r="CK34" s="32"/>
      <c r="CL34" s="41"/>
      <c r="CM34" s="32"/>
      <c r="CN34" s="32"/>
      <c r="CO34" s="41"/>
      <c r="CP34" s="32"/>
      <c r="CQ34" s="32">
        <f>CQ33/CQ32</f>
        <v>0</v>
      </c>
      <c r="CR34" s="41">
        <f>CR33/CR32</f>
        <v>0</v>
      </c>
      <c r="CS34" s="30" t="e">
        <f>CS33/CS32</f>
        <v>#DIV/0!</v>
      </c>
      <c r="CT34" s="30" t="e">
        <f>CT33/CT32</f>
        <v>#DIV/0!</v>
      </c>
      <c r="CU34" s="39" t="e">
        <f>CU33/CU32</f>
        <v>#DIV/0!</v>
      </c>
      <c r="CV34" s="30" t="e">
        <f t="shared" ref="CV34:DD34" si="42">CV33/CV32</f>
        <v>#DIV/0!</v>
      </c>
      <c r="CW34" s="30">
        <f t="shared" si="42"/>
        <v>0.81818181818181823</v>
      </c>
      <c r="CX34" s="39">
        <f t="shared" si="42"/>
        <v>0.81818181818181823</v>
      </c>
      <c r="CY34" s="30" t="e">
        <f t="shared" si="42"/>
        <v>#DIV/0!</v>
      </c>
      <c r="CZ34" s="30">
        <f t="shared" si="42"/>
        <v>0.6</v>
      </c>
      <c r="DA34" s="39">
        <f t="shared" si="42"/>
        <v>0.6</v>
      </c>
      <c r="DB34" s="30" t="e">
        <f t="shared" si="42"/>
        <v>#DIV/0!</v>
      </c>
      <c r="DC34" s="30">
        <f t="shared" si="42"/>
        <v>0.8</v>
      </c>
      <c r="DD34" s="39">
        <f t="shared" si="42"/>
        <v>0.8</v>
      </c>
      <c r="DE34" s="30">
        <f t="shared" ref="DE34:DJ34" si="43">DE33/DE32</f>
        <v>0</v>
      </c>
      <c r="DF34" s="30">
        <f t="shared" si="43"/>
        <v>0.5</v>
      </c>
      <c r="DG34" s="39">
        <f t="shared" si="43"/>
        <v>0.42857142857142855</v>
      </c>
      <c r="DH34" s="39" t="e">
        <f t="shared" si="43"/>
        <v>#DIV/0!</v>
      </c>
      <c r="DI34" s="39" t="e">
        <f t="shared" si="43"/>
        <v>#DIV/0!</v>
      </c>
      <c r="DJ34" s="39" t="e">
        <f t="shared" si="43"/>
        <v>#DIV/0!</v>
      </c>
    </row>
    <row r="35" spans="1:117" ht="15.75" x14ac:dyDescent="0.25">
      <c r="A35" s="12" t="s">
        <v>66</v>
      </c>
      <c r="BU35" s="15"/>
      <c r="BV35" s="15"/>
      <c r="BW35" s="15"/>
      <c r="BX35" s="15"/>
      <c r="BY35" s="15"/>
      <c r="BZ35" s="15"/>
      <c r="CA35" s="15"/>
      <c r="CB35" s="15"/>
      <c r="CC35" s="40"/>
      <c r="CD35" s="15"/>
      <c r="CE35" s="15"/>
      <c r="CF35" s="40"/>
      <c r="CG35" s="26"/>
      <c r="CH35" s="26"/>
      <c r="CI35" s="45"/>
      <c r="CJ35" s="26"/>
      <c r="CK35" s="18"/>
      <c r="CL35" s="48"/>
      <c r="CM35" s="18"/>
      <c r="CN35" s="18"/>
      <c r="CO35" s="48"/>
      <c r="CP35" s="15"/>
      <c r="CQ35" s="15"/>
      <c r="CR35" s="15"/>
      <c r="DE35" s="15"/>
      <c r="DF35" s="15"/>
      <c r="DG35" s="15"/>
    </row>
    <row r="36" spans="1:117" x14ac:dyDescent="0.25">
      <c r="A36" s="1" t="s">
        <v>49</v>
      </c>
      <c r="BU36" s="15"/>
      <c r="BV36" s="15"/>
      <c r="BW36" s="15"/>
      <c r="BX36" s="15"/>
      <c r="BY36" s="15"/>
      <c r="BZ36" s="15"/>
      <c r="CA36" s="15"/>
      <c r="CB36" s="15"/>
      <c r="CC36" s="40"/>
      <c r="CD36" s="15"/>
      <c r="CE36" s="15"/>
      <c r="CF36" s="40"/>
      <c r="CG36" s="26"/>
      <c r="CH36" s="26"/>
      <c r="CI36" s="45"/>
      <c r="CJ36" s="26"/>
      <c r="CK36" s="18"/>
      <c r="CL36" s="48"/>
      <c r="CM36" s="14">
        <v>3</v>
      </c>
      <c r="CN36" s="14">
        <v>33</v>
      </c>
      <c r="CO36" s="40">
        <f>CM36+CN36</f>
        <v>36</v>
      </c>
      <c r="CP36" s="14">
        <v>4</v>
      </c>
      <c r="CQ36" s="14">
        <v>16</v>
      </c>
      <c r="CR36" s="40">
        <f>CP36+CQ36</f>
        <v>20</v>
      </c>
      <c r="CS36" s="51">
        <v>2</v>
      </c>
      <c r="CT36" s="51">
        <v>18</v>
      </c>
      <c r="CU36" s="40">
        <f>CS36+CT36</f>
        <v>20</v>
      </c>
      <c r="CV36" s="51">
        <v>4</v>
      </c>
      <c r="CW36" s="51">
        <v>19</v>
      </c>
      <c r="CX36" s="54">
        <f>SUM(CV36:CW36)</f>
        <v>23</v>
      </c>
      <c r="CY36" s="51">
        <v>0</v>
      </c>
      <c r="CZ36" s="51">
        <v>19</v>
      </c>
      <c r="DA36" s="54">
        <v>19</v>
      </c>
      <c r="DB36" s="51">
        <v>5</v>
      </c>
      <c r="DC36" s="51">
        <v>29</v>
      </c>
      <c r="DD36" s="57">
        <f>SUM(DB36:DC36)</f>
        <v>34</v>
      </c>
      <c r="DE36" s="51">
        <v>7</v>
      </c>
      <c r="DF36" s="51">
        <v>28</v>
      </c>
      <c r="DG36" s="57">
        <f>SUM(DE36:DF36)</f>
        <v>35</v>
      </c>
      <c r="DH36" s="15">
        <v>11</v>
      </c>
      <c r="DI36" s="15">
        <v>24</v>
      </c>
      <c r="DJ36" s="15">
        <f>SUM(DH36:DI36)</f>
        <v>35</v>
      </c>
      <c r="DK36" s="15">
        <v>7</v>
      </c>
      <c r="DL36" s="15">
        <v>11</v>
      </c>
      <c r="DM36" s="15">
        <f>SUM(DK36:DL36)</f>
        <v>18</v>
      </c>
    </row>
    <row r="37" spans="1:117" x14ac:dyDescent="0.25">
      <c r="A37" s="1" t="s">
        <v>51</v>
      </c>
      <c r="BU37" s="15"/>
      <c r="BV37" s="15"/>
      <c r="BW37" s="15"/>
      <c r="BX37" s="15"/>
      <c r="BY37" s="15"/>
      <c r="BZ37" s="15"/>
      <c r="CA37" s="15"/>
      <c r="CB37" s="15"/>
      <c r="CC37" s="40"/>
      <c r="CD37" s="15"/>
      <c r="CE37" s="15"/>
      <c r="CF37" s="40"/>
      <c r="CG37" s="26"/>
      <c r="CH37" s="26"/>
      <c r="CI37" s="45"/>
      <c r="CJ37" s="26"/>
      <c r="CK37" s="18"/>
      <c r="CL37" s="48"/>
      <c r="CM37" s="14">
        <v>3</v>
      </c>
      <c r="CN37" s="14">
        <v>29</v>
      </c>
      <c r="CO37" s="40">
        <f>CM37+CN37</f>
        <v>32</v>
      </c>
      <c r="CP37" s="15">
        <v>3</v>
      </c>
      <c r="CQ37" s="15">
        <v>16</v>
      </c>
      <c r="CR37" s="40">
        <f>CP37+CQ37</f>
        <v>19</v>
      </c>
      <c r="CS37" s="51">
        <v>1</v>
      </c>
      <c r="CT37" s="51">
        <v>16</v>
      </c>
      <c r="CU37" s="40">
        <f>CS37+CT37</f>
        <v>17</v>
      </c>
      <c r="CV37" s="51">
        <v>4</v>
      </c>
      <c r="CW37" s="51">
        <v>18</v>
      </c>
      <c r="CX37" s="54">
        <f>SUM(CV37:CW37)</f>
        <v>22</v>
      </c>
      <c r="CY37" s="51">
        <v>0</v>
      </c>
      <c r="CZ37" s="51">
        <v>17</v>
      </c>
      <c r="DA37" s="54">
        <v>17</v>
      </c>
      <c r="DB37" s="51">
        <v>3</v>
      </c>
      <c r="DC37" s="51">
        <v>23</v>
      </c>
      <c r="DD37" s="57">
        <f>SUM(DB37:DC37)</f>
        <v>26</v>
      </c>
      <c r="DE37" s="51">
        <v>2</v>
      </c>
      <c r="DF37" s="51">
        <v>20</v>
      </c>
      <c r="DG37" s="57">
        <f>SUM(DE37:DF37)</f>
        <v>22</v>
      </c>
      <c r="DH37" s="15">
        <v>8</v>
      </c>
      <c r="DI37" s="15">
        <v>22</v>
      </c>
      <c r="DJ37" s="15">
        <f t="shared" ref="DJ37:DJ38" si="44">SUM(DH37:DI37)</f>
        <v>30</v>
      </c>
      <c r="DK37" s="15">
        <v>3</v>
      </c>
      <c r="DL37" s="15">
        <v>10</v>
      </c>
      <c r="DM37" s="15">
        <f t="shared" ref="DM37:DM38" si="45">SUM(DK37:DL37)</f>
        <v>13</v>
      </c>
    </row>
    <row r="38" spans="1:117" x14ac:dyDescent="0.25">
      <c r="A38" s="1" t="s">
        <v>53</v>
      </c>
      <c r="BU38" s="15"/>
      <c r="BV38" s="15"/>
      <c r="BW38" s="15"/>
      <c r="BX38" s="15"/>
      <c r="BY38" s="15"/>
      <c r="BZ38" s="15"/>
      <c r="CA38" s="15"/>
      <c r="CB38" s="15"/>
      <c r="CC38" s="40"/>
      <c r="CD38" s="15"/>
      <c r="CE38" s="15"/>
      <c r="CF38" s="40"/>
      <c r="CG38" s="37"/>
      <c r="CH38" s="37"/>
      <c r="CI38" s="46"/>
      <c r="CJ38" s="37"/>
      <c r="CK38" s="18"/>
      <c r="CL38" s="48"/>
      <c r="CM38" s="14">
        <v>2</v>
      </c>
      <c r="CN38" s="14">
        <v>23</v>
      </c>
      <c r="CO38" s="40">
        <f>CM38+CN38</f>
        <v>25</v>
      </c>
      <c r="CP38" s="15">
        <v>2</v>
      </c>
      <c r="CQ38" s="15">
        <v>11</v>
      </c>
      <c r="CR38" s="40">
        <f>CP38+CQ38</f>
        <v>13</v>
      </c>
      <c r="CS38" s="51">
        <v>0</v>
      </c>
      <c r="CT38" s="51">
        <v>8</v>
      </c>
      <c r="CU38" s="40">
        <f>CS38+CT38</f>
        <v>8</v>
      </c>
      <c r="CV38" s="51">
        <v>2</v>
      </c>
      <c r="CW38" s="51">
        <v>12</v>
      </c>
      <c r="CX38" s="54">
        <f>SUM(CV38:CW38)</f>
        <v>14</v>
      </c>
      <c r="CY38" s="51">
        <v>0</v>
      </c>
      <c r="CZ38" s="51">
        <v>10</v>
      </c>
      <c r="DA38" s="54">
        <v>10</v>
      </c>
      <c r="DB38" s="51">
        <v>2</v>
      </c>
      <c r="DC38" s="51">
        <v>6</v>
      </c>
      <c r="DD38" s="57">
        <f>SUM(DB38:DC38)</f>
        <v>8</v>
      </c>
      <c r="DE38" s="51">
        <v>1</v>
      </c>
      <c r="DF38" s="51">
        <v>3</v>
      </c>
      <c r="DG38" s="57">
        <f>SUM(DE38:DF38)</f>
        <v>4</v>
      </c>
      <c r="DH38" s="15">
        <v>3</v>
      </c>
      <c r="DI38" s="15">
        <v>13</v>
      </c>
      <c r="DJ38" s="15">
        <f t="shared" si="44"/>
        <v>16</v>
      </c>
      <c r="DK38" s="15">
        <v>0</v>
      </c>
      <c r="DL38" s="15">
        <v>7</v>
      </c>
      <c r="DM38" s="15">
        <f t="shared" si="45"/>
        <v>7</v>
      </c>
    </row>
    <row r="39" spans="1:117" s="8" customFormat="1" x14ac:dyDescent="0.25">
      <c r="A39" s="28" t="s">
        <v>55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35"/>
      <c r="BV39" s="35"/>
      <c r="BW39" s="35"/>
      <c r="BX39" s="35"/>
      <c r="BY39" s="35"/>
      <c r="BZ39" s="35"/>
      <c r="CA39" s="35"/>
      <c r="CB39" s="35"/>
      <c r="CC39" s="42"/>
      <c r="CD39" s="35"/>
      <c r="CE39" s="35"/>
      <c r="CF39" s="42"/>
      <c r="CG39" s="36"/>
      <c r="CH39" s="36"/>
      <c r="CI39" s="44"/>
      <c r="CJ39" s="36"/>
      <c r="CK39" s="32"/>
      <c r="CL39" s="41"/>
      <c r="CM39" s="32">
        <f t="shared" ref="CM39:DD39" si="46">CM38/CM37</f>
        <v>0.66666666666666663</v>
      </c>
      <c r="CN39" s="32">
        <f t="shared" si="46"/>
        <v>0.7931034482758621</v>
      </c>
      <c r="CO39" s="41">
        <f t="shared" si="46"/>
        <v>0.78125</v>
      </c>
      <c r="CP39" s="32">
        <f t="shared" si="46"/>
        <v>0.66666666666666663</v>
      </c>
      <c r="CQ39" s="32">
        <f t="shared" si="46"/>
        <v>0.6875</v>
      </c>
      <c r="CR39" s="41">
        <f t="shared" si="46"/>
        <v>0.68421052631578949</v>
      </c>
      <c r="CS39" s="52">
        <v>0</v>
      </c>
      <c r="CT39" s="52">
        <v>0.5</v>
      </c>
      <c r="CU39" s="39">
        <f t="shared" si="46"/>
        <v>0.47058823529411764</v>
      </c>
      <c r="CV39" s="30">
        <f t="shared" si="46"/>
        <v>0.5</v>
      </c>
      <c r="CW39" s="30">
        <f t="shared" si="46"/>
        <v>0.66666666666666663</v>
      </c>
      <c r="CX39" s="39">
        <f t="shared" si="46"/>
        <v>0.63636363636363635</v>
      </c>
      <c r="CY39" s="30" t="e">
        <f t="shared" si="46"/>
        <v>#DIV/0!</v>
      </c>
      <c r="CZ39" s="30">
        <f t="shared" si="46"/>
        <v>0.58823529411764708</v>
      </c>
      <c r="DA39" s="39">
        <f t="shared" si="46"/>
        <v>0.58823529411764708</v>
      </c>
      <c r="DB39" s="30">
        <f t="shared" si="46"/>
        <v>0.66666666666666663</v>
      </c>
      <c r="DC39" s="30">
        <f t="shared" si="46"/>
        <v>0.2608695652173913</v>
      </c>
      <c r="DD39" s="39">
        <f t="shared" si="46"/>
        <v>0.30769230769230771</v>
      </c>
      <c r="DE39" s="30">
        <f t="shared" ref="DE39:DM39" si="47">DE38/DE37</f>
        <v>0.5</v>
      </c>
      <c r="DF39" s="30">
        <f t="shared" si="47"/>
        <v>0.15</v>
      </c>
      <c r="DG39" s="39">
        <f t="shared" si="47"/>
        <v>0.18181818181818182</v>
      </c>
      <c r="DH39" s="30">
        <f t="shared" si="47"/>
        <v>0.375</v>
      </c>
      <c r="DI39" s="30">
        <f t="shared" si="47"/>
        <v>0.59090909090909094</v>
      </c>
      <c r="DJ39" s="39">
        <f t="shared" si="47"/>
        <v>0.53333333333333333</v>
      </c>
      <c r="DK39" s="30">
        <f t="shared" si="47"/>
        <v>0</v>
      </c>
      <c r="DL39" s="30">
        <f t="shared" si="47"/>
        <v>0.7</v>
      </c>
      <c r="DM39" s="39">
        <f t="shared" si="47"/>
        <v>0.53846153846153844</v>
      </c>
    </row>
    <row r="40" spans="1:117" ht="15.75" x14ac:dyDescent="0.25">
      <c r="A40" s="12" t="s">
        <v>67</v>
      </c>
      <c r="BU40" s="15"/>
      <c r="BV40" s="15"/>
      <c r="BW40" s="15"/>
      <c r="BX40" s="15"/>
      <c r="BY40" s="15"/>
      <c r="BZ40" s="15"/>
      <c r="CA40" s="15"/>
      <c r="CB40" s="15"/>
      <c r="CC40" s="40"/>
      <c r="CD40" s="15"/>
      <c r="CE40" s="15"/>
      <c r="CF40" s="40"/>
      <c r="CG40" s="15"/>
      <c r="CH40" s="15"/>
      <c r="CI40" s="40"/>
      <c r="CJ40" s="15"/>
      <c r="CK40" s="15"/>
      <c r="CL40" s="40"/>
      <c r="CO40" s="40"/>
      <c r="DE40" s="15"/>
      <c r="DF40" s="15"/>
      <c r="DG40" s="15"/>
    </row>
    <row r="41" spans="1:117" x14ac:dyDescent="0.25">
      <c r="A41" s="1" t="s">
        <v>49</v>
      </c>
      <c r="B41" s="2">
        <v>508</v>
      </c>
      <c r="C41" s="2">
        <v>1582</v>
      </c>
      <c r="D41" s="2">
        <v>2090</v>
      </c>
      <c r="E41" s="2">
        <v>557</v>
      </c>
      <c r="F41" s="2">
        <v>1612</v>
      </c>
      <c r="G41" s="2">
        <v>2169</v>
      </c>
      <c r="H41" s="2">
        <v>403</v>
      </c>
      <c r="I41" s="2">
        <v>1183</v>
      </c>
      <c r="J41" s="2">
        <v>1586</v>
      </c>
      <c r="K41" s="2">
        <v>431</v>
      </c>
      <c r="L41" s="2">
        <v>1319</v>
      </c>
      <c r="M41" s="2">
        <v>1750</v>
      </c>
      <c r="N41" s="2">
        <v>403</v>
      </c>
      <c r="O41" s="2">
        <v>1479</v>
      </c>
      <c r="P41" s="2">
        <v>1882</v>
      </c>
      <c r="Q41" s="2">
        <v>383</v>
      </c>
      <c r="R41" s="2">
        <v>1348</v>
      </c>
      <c r="S41" s="2">
        <v>1731</v>
      </c>
      <c r="T41" s="6">
        <v>327</v>
      </c>
      <c r="U41" s="6">
        <v>1215</v>
      </c>
      <c r="V41" s="6">
        <v>1542</v>
      </c>
      <c r="W41" s="6">
        <v>340</v>
      </c>
      <c r="X41" s="6">
        <v>1073</v>
      </c>
      <c r="Y41" s="6">
        <v>1413</v>
      </c>
      <c r="Z41" s="6">
        <v>336</v>
      </c>
      <c r="AA41" s="6">
        <v>1196</v>
      </c>
      <c r="AB41" s="6">
        <v>1532</v>
      </c>
      <c r="AC41" s="6">
        <v>334</v>
      </c>
      <c r="AD41" s="6">
        <v>1106</v>
      </c>
      <c r="AE41" s="6">
        <v>1440</v>
      </c>
      <c r="AF41" s="6">
        <v>271</v>
      </c>
      <c r="AG41" s="6">
        <v>1226</v>
      </c>
      <c r="AH41" s="6">
        <v>1497</v>
      </c>
      <c r="AI41" s="10"/>
      <c r="AJ41" s="10">
        <v>0</v>
      </c>
      <c r="AK41" s="10">
        <v>0</v>
      </c>
      <c r="AL41" s="10">
        <v>0</v>
      </c>
      <c r="AM41" s="10">
        <v>313</v>
      </c>
      <c r="AN41" s="6">
        <v>1369</v>
      </c>
      <c r="AO41" s="6">
        <f>SUM(AJ41:AN41)</f>
        <v>1682</v>
      </c>
      <c r="AP41" s="6">
        <v>307</v>
      </c>
      <c r="AQ41" s="6">
        <v>1440</v>
      </c>
      <c r="AR41" s="6">
        <f>SUM(AP41:AQ41)</f>
        <v>1747</v>
      </c>
      <c r="AS41" s="6">
        <v>271</v>
      </c>
      <c r="AT41" s="6">
        <v>271</v>
      </c>
      <c r="AU41" s="6">
        <v>1394</v>
      </c>
      <c r="AV41" s="6">
        <f>SUM(AT41:AU41)</f>
        <v>1665</v>
      </c>
      <c r="AW41" s="10" t="e">
        <f>SUM(AW6+AW16+AW21+#REF!+#REF!+4)</f>
        <v>#REF!</v>
      </c>
      <c r="AX41" s="10" t="e">
        <f>SUM(AX6+AX16+AX21+#REF!+#REF!+17)</f>
        <v>#REF!</v>
      </c>
      <c r="AY41" s="6" t="e">
        <f>SUM(AW41:AX41)</f>
        <v>#REF!</v>
      </c>
      <c r="AZ41" s="10" t="e">
        <f>SUM(AZ6+AZ11+AZ16+AZ21+#REF!+#REF!)</f>
        <v>#REF!</v>
      </c>
      <c r="BA41" s="10" t="e">
        <f>SUM(BA6+BA11+BA16+BA21+#REF!+#REF!)</f>
        <v>#REF!</v>
      </c>
      <c r="BB41" s="10">
        <v>1432</v>
      </c>
      <c r="BC41" s="10" t="e">
        <f>SUM(BC6,BC11,BC16,BC21,#REF!,#REF!)</f>
        <v>#REF!</v>
      </c>
      <c r="BD41" s="10" t="e">
        <f>SUM(BD6+BD11+BD16+BD21+#REF!+#REF!)</f>
        <v>#REF!</v>
      </c>
      <c r="BE41" s="10">
        <v>1398</v>
      </c>
      <c r="BF41" s="7" t="e">
        <f>BF6+BF11+BF16+BF21+#REF!+#REF!</f>
        <v>#REF!</v>
      </c>
      <c r="BG41" s="7" t="e">
        <f>BG6+BG11+BG16+BG21+#REF!+#REF!</f>
        <v>#REF!</v>
      </c>
      <c r="BH41" s="7" t="e">
        <f>SUM(BF41:BG41)</f>
        <v>#REF!</v>
      </c>
      <c r="BI41" s="7" t="e">
        <f>BI6+BI11+BI16+BI21+#REF!+#REF!</f>
        <v>#REF!</v>
      </c>
      <c r="BJ41" s="7" t="e">
        <f>BJ6+BJ11+BJ16+BJ21+#REF!+#REF!</f>
        <v>#REF!</v>
      </c>
      <c r="BK41" s="7" t="e">
        <f>SUM(BI41:BJ41)</f>
        <v>#REF!</v>
      </c>
      <c r="BL41" s="7" t="e">
        <f>BL6+BL11+BL16+BL21+#REF!+#REF!</f>
        <v>#REF!</v>
      </c>
      <c r="BM41" s="7" t="e">
        <f>BM6+BM11+BM16+BM21+#REF!+#REF!</f>
        <v>#REF!</v>
      </c>
      <c r="BN41" s="7" t="e">
        <f>BL41+BM41</f>
        <v>#REF!</v>
      </c>
      <c r="BO41" s="7" t="e">
        <f>BO6+BO11+BO16+BO21+#REF!+#REF!</f>
        <v>#REF!</v>
      </c>
      <c r="BP41" s="7" t="e">
        <f>BP6+BP11+BP16+BP21+#REF!+#REF!</f>
        <v>#REF!</v>
      </c>
      <c r="BQ41" s="7" t="e">
        <f>BO41+BP41</f>
        <v>#REF!</v>
      </c>
      <c r="BR41" s="7" t="e">
        <f>BR6+BR11+BR16+BR21+#REF!+#REF!+BR26</f>
        <v>#REF!</v>
      </c>
      <c r="BS41" s="7" t="e">
        <f>BS6+BS11+BS16+BS21+#REF!+#REF!+BS26</f>
        <v>#REF!</v>
      </c>
      <c r="BT41" s="7" t="e">
        <f>BR41+BS41</f>
        <v>#REF!</v>
      </c>
      <c r="BU41" s="14" t="e">
        <f>BU6+BU11+BU16+BU21+#REF!+#REF!+BU26</f>
        <v>#REF!</v>
      </c>
      <c r="BV41" s="14" t="e">
        <f>BV6+BV11+BV16+BV21+#REF!+#REF!+BV26</f>
        <v>#REF!</v>
      </c>
      <c r="BW41" s="14" t="e">
        <f>BU41+BV41</f>
        <v>#REF!</v>
      </c>
      <c r="BX41" s="14" t="e">
        <f>BX6+BX11+BX16+BX21+#REF!+#REF!+BX26</f>
        <v>#REF!</v>
      </c>
      <c r="BY41" s="14" t="e">
        <f>BY6+BY11+BY16+BY21+#REF!+#REF!+BY26</f>
        <v>#REF!</v>
      </c>
      <c r="BZ41" s="14" t="e">
        <f>BX41+BY41</f>
        <v>#REF!</v>
      </c>
      <c r="CA41" s="15" t="e">
        <f>CA6+CA11+CA16+CA21+#REF!+#REF!+CA26</f>
        <v>#REF!</v>
      </c>
      <c r="CB41" s="14" t="e">
        <f>CB6+CB11+CB16+CB21+#REF!+#REF!+CB26</f>
        <v>#REF!</v>
      </c>
      <c r="CC41" s="38" t="e">
        <f>CA41+CB41</f>
        <v>#REF!</v>
      </c>
      <c r="CD41" s="14" t="e">
        <f>CD6+CD11+CD16+CD21+#REF!+CD26</f>
        <v>#REF!</v>
      </c>
      <c r="CE41" s="14" t="e">
        <f>CE6+CE11+CE16+CE21+#REF!+CE26</f>
        <v>#REF!</v>
      </c>
      <c r="CF41" s="38" t="e">
        <f>CD41+CE41</f>
        <v>#REF!</v>
      </c>
      <c r="CG41" s="14" t="e">
        <f>CG6+CG11+CG16+CG21+#REF!+CG26</f>
        <v>#REF!</v>
      </c>
      <c r="CH41" s="14" t="e">
        <f>CH6+CH11+CH16+CH21+#REF!+CH26</f>
        <v>#REF!</v>
      </c>
      <c r="CI41" s="47" t="e">
        <f>SUM(CG41:CH41)</f>
        <v>#REF!</v>
      </c>
      <c r="CJ41" s="14" t="e">
        <f>CJ6+CJ11+CJ16+CJ21+#REF!+CJ26</f>
        <v>#REF!</v>
      </c>
      <c r="CK41" s="14" t="e">
        <f>CK6+CK11+CK16+CK21+#REF!+CK26</f>
        <v>#REF!</v>
      </c>
      <c r="CL41" s="38" t="e">
        <f>SUM(CJ41:CK41)</f>
        <v>#REF!</v>
      </c>
      <c r="CM41" s="14">
        <f t="shared" ref="CM41:CN43" si="48">CM6+CM11+CM16+CM21+CM26+CM36</f>
        <v>271</v>
      </c>
      <c r="CN41" s="14">
        <f t="shared" si="48"/>
        <v>1178</v>
      </c>
      <c r="CO41" s="38">
        <f>SUM(CM41:CN41)</f>
        <v>1449</v>
      </c>
      <c r="CP41" s="14">
        <f>CP6+CP11+CP16+CP21+CP26+CP36</f>
        <v>206</v>
      </c>
      <c r="CQ41" s="14">
        <f>CQ6+CQ11+CQ16+CQ21+CQ26+CQ36+CQ31</f>
        <v>1134</v>
      </c>
      <c r="CR41" s="38">
        <f>SUM(CP41:CQ41)</f>
        <v>1340</v>
      </c>
      <c r="CS41" s="14">
        <f t="shared" ref="CS41:CT43" si="49">CS6+CS11+CS16+CS21+CS26+CS36+CS31</f>
        <v>211</v>
      </c>
      <c r="CT41" s="14">
        <f t="shared" si="49"/>
        <v>1168</v>
      </c>
      <c r="CU41" s="50">
        <f>CS41+CT41</f>
        <v>1379</v>
      </c>
      <c r="CV41" s="14">
        <f t="shared" ref="CV41:CW43" si="50">CV6+CV11+CV16+CV21+CV26+CV36+CV31</f>
        <v>229</v>
      </c>
      <c r="CW41" s="14">
        <f t="shared" si="50"/>
        <v>1115</v>
      </c>
      <c r="CX41" s="50">
        <f>CV41+CW41</f>
        <v>1344</v>
      </c>
      <c r="CY41" s="14">
        <f t="shared" ref="CY41:CZ43" si="51">CY6+CY11+CY16+CY21+CY26+CY36+CY31</f>
        <v>212</v>
      </c>
      <c r="CZ41" s="14">
        <f t="shared" si="51"/>
        <v>1480</v>
      </c>
      <c r="DA41" s="50">
        <f>CY41+CZ41</f>
        <v>1692</v>
      </c>
      <c r="DB41" s="57">
        <f t="shared" ref="DB41:DC43" si="52">DB6+DB11+DB16+DB21+DB26+DB31+DB36</f>
        <v>392</v>
      </c>
      <c r="DC41" s="57">
        <f t="shared" si="52"/>
        <v>1687</v>
      </c>
      <c r="DD41" s="57">
        <f>SUM(DB41:DC41)</f>
        <v>2079</v>
      </c>
      <c r="DE41" s="57">
        <f>DE6+DE11+DE16+DE21+DE26+DE31+DE36</f>
        <v>608</v>
      </c>
      <c r="DF41" s="57">
        <f t="shared" ref="DF41" si="53">DF6+DF11+DF16+DF21+DF26+DF31+DF36</f>
        <v>1546</v>
      </c>
      <c r="DG41" s="57">
        <f>SUM(DE41:DF41)</f>
        <v>2154</v>
      </c>
      <c r="DH41" s="57">
        <f>DH6+DH11+DH16+DH21+DH26+DH36</f>
        <v>555</v>
      </c>
      <c r="DI41" s="57">
        <f>DI6+DI11+DI16+DI21+DI26+DI36</f>
        <v>1380</v>
      </c>
      <c r="DJ41" s="57">
        <f>SUM(DH41:DI41)</f>
        <v>1935</v>
      </c>
      <c r="DK41" s="57">
        <f>DK6+DK11+DK16+DK21+DK26+DK36</f>
        <v>469</v>
      </c>
      <c r="DL41" s="57">
        <f>DL6+DL11+DL16+DL21+DL26+DL36</f>
        <v>1368</v>
      </c>
      <c r="DM41" s="57">
        <f>SUM(DK41:DL41)</f>
        <v>1837</v>
      </c>
    </row>
    <row r="42" spans="1:117" x14ac:dyDescent="0.25">
      <c r="A42" s="1" t="s">
        <v>51</v>
      </c>
      <c r="B42" s="2">
        <v>350</v>
      </c>
      <c r="C42" s="2">
        <v>1287</v>
      </c>
      <c r="D42" s="2">
        <v>1637</v>
      </c>
      <c r="E42" s="2">
        <v>339</v>
      </c>
      <c r="F42" s="2">
        <v>835</v>
      </c>
      <c r="G42" s="2">
        <v>1174</v>
      </c>
      <c r="H42" s="2">
        <v>285</v>
      </c>
      <c r="I42" s="2">
        <v>926</v>
      </c>
      <c r="J42" s="2">
        <v>1211</v>
      </c>
      <c r="K42" s="2">
        <v>312</v>
      </c>
      <c r="L42" s="2">
        <v>1108</v>
      </c>
      <c r="M42" s="2">
        <v>1420</v>
      </c>
      <c r="N42" s="2">
        <v>301</v>
      </c>
      <c r="O42" s="2">
        <v>1294</v>
      </c>
      <c r="P42" s="2">
        <v>1595</v>
      </c>
      <c r="Q42" s="2">
        <v>311</v>
      </c>
      <c r="R42" s="2">
        <v>1233</v>
      </c>
      <c r="S42" s="2">
        <v>1544</v>
      </c>
      <c r="T42" s="6">
        <v>262</v>
      </c>
      <c r="U42" s="6">
        <v>1113</v>
      </c>
      <c r="V42" s="6">
        <v>1375</v>
      </c>
      <c r="W42" s="6">
        <v>243</v>
      </c>
      <c r="X42" s="6">
        <v>972</v>
      </c>
      <c r="Y42" s="6">
        <v>1215</v>
      </c>
      <c r="Z42" s="6">
        <v>244</v>
      </c>
      <c r="AA42" s="6">
        <v>1041</v>
      </c>
      <c r="AB42" s="6">
        <v>1285</v>
      </c>
      <c r="AC42" s="6">
        <v>252</v>
      </c>
      <c r="AD42" s="6">
        <v>967</v>
      </c>
      <c r="AE42" s="6">
        <v>1219</v>
      </c>
      <c r="AF42" s="6">
        <v>185</v>
      </c>
      <c r="AG42" s="6">
        <v>1067</v>
      </c>
      <c r="AH42" s="6">
        <v>1252</v>
      </c>
      <c r="AI42" s="10"/>
      <c r="AJ42" s="10">
        <v>0</v>
      </c>
      <c r="AK42" s="10">
        <v>0</v>
      </c>
      <c r="AL42" s="10">
        <v>0</v>
      </c>
      <c r="AM42" s="10">
        <v>209</v>
      </c>
      <c r="AN42" s="6">
        <v>1179</v>
      </c>
      <c r="AO42" s="6">
        <f>SUM(AJ42:AN42)</f>
        <v>1388</v>
      </c>
      <c r="AP42" s="6">
        <v>189</v>
      </c>
      <c r="AQ42" s="6">
        <v>1236</v>
      </c>
      <c r="AR42" s="6">
        <f>SUM(AP42:AQ42)</f>
        <v>1425</v>
      </c>
      <c r="AS42" s="6">
        <v>148</v>
      </c>
      <c r="AT42" s="6">
        <v>148</v>
      </c>
      <c r="AU42" s="6">
        <v>1173</v>
      </c>
      <c r="AV42" s="6">
        <f>SUM(AT42:AU42)</f>
        <v>1321</v>
      </c>
      <c r="AW42" s="10" t="e">
        <f>SUM(AW7+AW17+AW22+#REF!+#REF!+4)</f>
        <v>#REF!</v>
      </c>
      <c r="AX42" s="10" t="e">
        <f>SUM(AX7+AX17+AX22+#REF!+#REF!+17)</f>
        <v>#REF!</v>
      </c>
      <c r="AY42" s="6" t="e">
        <f>SUM(AW42:AX42)</f>
        <v>#REF!</v>
      </c>
      <c r="AZ42" s="10" t="e">
        <f>SUM(AZ7+AZ12+AZ17+AZ22+#REF!+#REF!)</f>
        <v>#REF!</v>
      </c>
      <c r="BA42" s="10" t="e">
        <f>SUM(BA7+BA12+BA17+BA22+#REF!+#REF!)</f>
        <v>#REF!</v>
      </c>
      <c r="BB42" s="10">
        <v>1151</v>
      </c>
      <c r="BC42" s="10" t="e">
        <f>SUM(BC7,BC12,BC17,BC22,#REF!,#REF!)</f>
        <v>#REF!</v>
      </c>
      <c r="BD42" s="10" t="e">
        <f>SUM(BD7+BD12+BD17+BD22+#REF!+#REF!)</f>
        <v>#REF!</v>
      </c>
      <c r="BE42" s="10">
        <v>1129</v>
      </c>
      <c r="BF42" s="7" t="e">
        <f>BF7+BF12+BF17+BF22+#REF!+#REF!</f>
        <v>#REF!</v>
      </c>
      <c r="BG42" s="7" t="e">
        <f>BG7+BG12+BG17+BG22+#REF!+#REF!</f>
        <v>#REF!</v>
      </c>
      <c r="BH42" s="7" t="e">
        <f>SUM(BF42:BG42)</f>
        <v>#REF!</v>
      </c>
      <c r="BI42" s="7" t="e">
        <f>BI7+BI12+BI17+BI22+#REF!+#REF!</f>
        <v>#REF!</v>
      </c>
      <c r="BJ42" s="7" t="e">
        <f>BJ7+BJ12+BJ17+BJ22+#REF!+#REF!</f>
        <v>#REF!</v>
      </c>
      <c r="BK42" s="7" t="e">
        <f>SUM(BI42:BJ42)</f>
        <v>#REF!</v>
      </c>
      <c r="BL42" s="7" t="e">
        <f>BL7+BL12+BL17+BL22+#REF!+#REF!</f>
        <v>#REF!</v>
      </c>
      <c r="BM42" s="7" t="e">
        <f>BM7+BM12+BM17+BM22+#REF!+#REF!</f>
        <v>#REF!</v>
      </c>
      <c r="BN42" s="7" t="e">
        <f>BL42+BM42</f>
        <v>#REF!</v>
      </c>
      <c r="BO42" s="7" t="e">
        <f>BO7+BO12+BO17+BO22+#REF!+#REF!</f>
        <v>#REF!</v>
      </c>
      <c r="BP42" s="7" t="e">
        <f>BP7+BP12+BP17+BP22+#REF!+#REF!</f>
        <v>#REF!</v>
      </c>
      <c r="BQ42" s="7" t="e">
        <f>BO42+BP42</f>
        <v>#REF!</v>
      </c>
      <c r="BR42" s="7" t="e">
        <f>BR7+BR12+BR17+BR22+#REF!+#REF!+BR27</f>
        <v>#REF!</v>
      </c>
      <c r="BS42" s="7" t="e">
        <f>BS7+BS12+BS17+BS22+#REF!+#REF!+BS27</f>
        <v>#REF!</v>
      </c>
      <c r="BT42" s="7" t="e">
        <f>BR42+BS42</f>
        <v>#REF!</v>
      </c>
      <c r="BU42" s="14" t="e">
        <f>BU7+BU12+BU17+BU22+#REF!+#REF!+BU27</f>
        <v>#REF!</v>
      </c>
      <c r="BV42" s="14" t="e">
        <f>BV7+BV12+BV17+BV22+#REF!+#REF!+BV27</f>
        <v>#REF!</v>
      </c>
      <c r="BW42" s="14" t="e">
        <f>BU42+BV42</f>
        <v>#REF!</v>
      </c>
      <c r="BX42" s="14" t="e">
        <f>BX7+BX12+BX17+BX22+#REF!+#REF!+BX27</f>
        <v>#REF!</v>
      </c>
      <c r="BY42" s="14" t="e">
        <f>BY7+BY12+BY17+BY22+#REF!+#REF!+BY27</f>
        <v>#REF!</v>
      </c>
      <c r="BZ42" s="14" t="e">
        <f>BX42+BY42</f>
        <v>#REF!</v>
      </c>
      <c r="CA42" s="15" t="e">
        <f>CA7+CA12+CA17+CA22+#REF!+#REF!+CA27</f>
        <v>#REF!</v>
      </c>
      <c r="CB42" s="14" t="e">
        <f>CB7+CB12+CB17+CB22+#REF!+#REF!+CB27</f>
        <v>#REF!</v>
      </c>
      <c r="CC42" s="38" t="e">
        <f>CA42+CB42</f>
        <v>#REF!</v>
      </c>
      <c r="CD42" s="14" t="e">
        <f>CD7+CD12+CD17+CD22+#REF!+CD27</f>
        <v>#REF!</v>
      </c>
      <c r="CE42" s="14" t="e">
        <f>CE7+CE12+CE17+CE22+#REF!+CE27</f>
        <v>#REF!</v>
      </c>
      <c r="CF42" s="38" t="e">
        <f>CD42+CE42</f>
        <v>#REF!</v>
      </c>
      <c r="CG42" s="14" t="e">
        <f>CG7+CG12+CG17+CG22+#REF!+CG27</f>
        <v>#REF!</v>
      </c>
      <c r="CH42" s="14" t="e">
        <f>CH7+CH12+CH17+CH22+#REF!+CH27</f>
        <v>#REF!</v>
      </c>
      <c r="CI42" s="47" t="e">
        <f>SUM(CG42:CH42)</f>
        <v>#REF!</v>
      </c>
      <c r="CJ42" s="14" t="e">
        <f>CJ7+CJ12+CJ17+CJ22+#REF!+CJ27</f>
        <v>#REF!</v>
      </c>
      <c r="CK42" s="14" t="e">
        <f>CK7+CK12+CK17+CK22+#REF!+CK27</f>
        <v>#REF!</v>
      </c>
      <c r="CL42" s="38" t="e">
        <f>SUM(CJ42:CK42)</f>
        <v>#REF!</v>
      </c>
      <c r="CM42" s="14">
        <f t="shared" si="48"/>
        <v>186</v>
      </c>
      <c r="CN42" s="14">
        <f t="shared" si="48"/>
        <v>993</v>
      </c>
      <c r="CO42" s="38">
        <f>SUM(CM42:CN42)</f>
        <v>1179</v>
      </c>
      <c r="CP42" s="14">
        <f>CP7+CP12+CP17+CP22+CP27+CP37</f>
        <v>139</v>
      </c>
      <c r="CQ42" s="14">
        <f>CQ7+CQ12+CQ17+CQ22+CQ27+CQ37+CQ32</f>
        <v>1006</v>
      </c>
      <c r="CR42" s="38">
        <f>SUM(CP42:CQ42)</f>
        <v>1145</v>
      </c>
      <c r="CS42" s="14">
        <f t="shared" si="49"/>
        <v>146</v>
      </c>
      <c r="CT42" s="14">
        <f t="shared" si="49"/>
        <v>991</v>
      </c>
      <c r="CU42" s="50">
        <f>CS42+CT42</f>
        <v>1137</v>
      </c>
      <c r="CV42" s="14">
        <f t="shared" si="50"/>
        <v>146</v>
      </c>
      <c r="CW42" s="14">
        <f t="shared" si="50"/>
        <v>952</v>
      </c>
      <c r="CX42" s="50">
        <f>CV42+CW42</f>
        <v>1098</v>
      </c>
      <c r="CY42" s="14">
        <f t="shared" si="51"/>
        <v>146</v>
      </c>
      <c r="CZ42" s="14">
        <f t="shared" si="51"/>
        <v>983</v>
      </c>
      <c r="DA42" s="50">
        <f>CY42+CZ42</f>
        <v>1129</v>
      </c>
      <c r="DB42" s="57">
        <f t="shared" si="52"/>
        <v>282</v>
      </c>
      <c r="DC42" s="57">
        <f t="shared" si="52"/>
        <v>1216</v>
      </c>
      <c r="DD42" s="57">
        <f>SUM(DB42:DC42)</f>
        <v>1498</v>
      </c>
      <c r="DE42" s="57">
        <f t="shared" ref="DE42:DF42" si="54">DE7+DE12+DE17+DE22+DE27+DE32+DE37</f>
        <v>447</v>
      </c>
      <c r="DF42" s="57">
        <f t="shared" si="54"/>
        <v>1115</v>
      </c>
      <c r="DG42" s="57">
        <f>SUM(DE42:DF42)</f>
        <v>1562</v>
      </c>
      <c r="DH42" s="57">
        <f t="shared" ref="DH42:DH43" si="55">DH7+DH12+DH17+DH22+DH27+DH37</f>
        <v>443</v>
      </c>
      <c r="DI42" s="57">
        <f t="shared" ref="DI42:DL43" si="56">DI7+DI12+DI17+DI22+DI27+DI37</f>
        <v>1066</v>
      </c>
      <c r="DJ42" s="57">
        <f t="shared" ref="DJ42" si="57">SUM(DH42:DI42)</f>
        <v>1509</v>
      </c>
      <c r="DK42" s="57">
        <f t="shared" si="56"/>
        <v>358</v>
      </c>
      <c r="DL42" s="57">
        <f t="shared" si="56"/>
        <v>1101</v>
      </c>
      <c r="DM42" s="57">
        <f t="shared" ref="DM42:DM43" si="58">SUM(DK42:DL42)</f>
        <v>1459</v>
      </c>
    </row>
    <row r="43" spans="1:117" x14ac:dyDescent="0.25">
      <c r="A43" s="1" t="s">
        <v>53</v>
      </c>
      <c r="B43" s="2">
        <v>223</v>
      </c>
      <c r="C43" s="2">
        <v>798</v>
      </c>
      <c r="D43" s="2">
        <v>1021</v>
      </c>
      <c r="E43" s="2">
        <v>168</v>
      </c>
      <c r="F43" s="2">
        <v>539</v>
      </c>
      <c r="G43" s="2">
        <v>707</v>
      </c>
      <c r="H43" s="2">
        <v>166</v>
      </c>
      <c r="I43" s="2">
        <v>545</v>
      </c>
      <c r="J43" s="2">
        <v>711</v>
      </c>
      <c r="K43" s="2">
        <v>179</v>
      </c>
      <c r="L43" s="2">
        <v>693</v>
      </c>
      <c r="M43" s="2">
        <v>872</v>
      </c>
      <c r="N43" s="2">
        <v>195</v>
      </c>
      <c r="O43" s="2">
        <v>826</v>
      </c>
      <c r="P43" s="2">
        <v>1021</v>
      </c>
      <c r="Q43" s="2">
        <v>196</v>
      </c>
      <c r="R43" s="2">
        <v>794</v>
      </c>
      <c r="S43" s="2">
        <v>990</v>
      </c>
      <c r="T43" s="6">
        <v>143</v>
      </c>
      <c r="U43" s="6">
        <v>699</v>
      </c>
      <c r="V43" s="6">
        <v>842</v>
      </c>
      <c r="W43" s="6">
        <v>154</v>
      </c>
      <c r="X43" s="6">
        <v>655</v>
      </c>
      <c r="Y43" s="6">
        <v>809</v>
      </c>
      <c r="Z43" s="6">
        <v>174</v>
      </c>
      <c r="AA43" s="6">
        <v>667</v>
      </c>
      <c r="AB43" s="6">
        <v>841</v>
      </c>
      <c r="AC43" s="6">
        <v>159</v>
      </c>
      <c r="AD43" s="6">
        <v>627</v>
      </c>
      <c r="AE43" s="6">
        <v>786</v>
      </c>
      <c r="AF43" s="6">
        <v>123</v>
      </c>
      <c r="AG43" s="6">
        <v>715</v>
      </c>
      <c r="AH43" s="6">
        <v>838</v>
      </c>
      <c r="AI43" s="10"/>
      <c r="AJ43" s="10">
        <v>0</v>
      </c>
      <c r="AK43" s="10">
        <v>0</v>
      </c>
      <c r="AL43" s="10">
        <v>0</v>
      </c>
      <c r="AM43" s="10">
        <v>135</v>
      </c>
      <c r="AN43" s="10">
        <v>828</v>
      </c>
      <c r="AO43" s="10">
        <f>SUM(AJ43:AN43)</f>
        <v>963</v>
      </c>
      <c r="AP43" s="10">
        <v>115</v>
      </c>
      <c r="AQ43" s="6">
        <v>775</v>
      </c>
      <c r="AR43" s="6">
        <f>SUM(AP43:AQ43)</f>
        <v>890</v>
      </c>
      <c r="AS43" s="6">
        <v>94</v>
      </c>
      <c r="AT43" s="6">
        <v>94</v>
      </c>
      <c r="AU43" s="6">
        <v>707</v>
      </c>
      <c r="AV43" s="6">
        <f>SUM(AT43:AU43)</f>
        <v>801</v>
      </c>
      <c r="AW43" s="10" t="e">
        <f>SUM(AW8+AW18+AW23+#REF!+#REF!+4)</f>
        <v>#REF!</v>
      </c>
      <c r="AX43" s="10" t="e">
        <f>SUM(AX8+AX18+AX23+#REF!+#REF!+17)</f>
        <v>#REF!</v>
      </c>
      <c r="AY43" s="6" t="e">
        <f>SUM(AW43:AX43)</f>
        <v>#REF!</v>
      </c>
      <c r="AZ43" s="10" t="e">
        <f>SUM(AZ8+AZ13+AZ18+AZ23+#REF!+#REF!)</f>
        <v>#REF!</v>
      </c>
      <c r="BA43" s="10" t="e">
        <f>SUM(BA8+BA13+BA18+BA23+#REF!+#REF!)</f>
        <v>#REF!</v>
      </c>
      <c r="BB43" s="10" t="e">
        <f>SUM(AZ43,BA43)</f>
        <v>#REF!</v>
      </c>
      <c r="BC43" s="10" t="e">
        <f>SUM(BC8,BC13,BC18,BC23,#REF!,#REF!)</f>
        <v>#REF!</v>
      </c>
      <c r="BD43" s="10" t="e">
        <f>SUM(BD8+BD13+BD18+BD23+#REF!+#REF!)</f>
        <v>#REF!</v>
      </c>
      <c r="BE43" s="2" t="e">
        <f>SUM(BC43,BD43)</f>
        <v>#REF!</v>
      </c>
      <c r="BF43" s="7" t="e">
        <f>BF8+BF13+BF18+BF23+#REF!+#REF!</f>
        <v>#REF!</v>
      </c>
      <c r="BG43" s="7" t="e">
        <f>BG8+BG13+BG18+BG23+#REF!+#REF!</f>
        <v>#REF!</v>
      </c>
      <c r="BH43" s="7" t="e">
        <f>SUM(BF43:BG43)</f>
        <v>#REF!</v>
      </c>
      <c r="BI43" s="7" t="e">
        <f>BI8+BI13+BI18+BI23+#REF!+#REF!</f>
        <v>#REF!</v>
      </c>
      <c r="BJ43" s="7" t="e">
        <f>BJ8+BJ13+BJ18+BJ23+#REF!+#REF!</f>
        <v>#REF!</v>
      </c>
      <c r="BK43" s="7" t="e">
        <f>SUM(BI43:BJ43)</f>
        <v>#REF!</v>
      </c>
      <c r="BL43" s="7" t="e">
        <f>BL8+BL13+BL18+BL23+#REF!+#REF!</f>
        <v>#REF!</v>
      </c>
      <c r="BM43" s="7" t="e">
        <f>BM8+BM13+BM18+BM23+#REF!+#REF!</f>
        <v>#REF!</v>
      </c>
      <c r="BN43" s="7" t="e">
        <f>BL43+BM43</f>
        <v>#REF!</v>
      </c>
      <c r="BO43" s="7" t="e">
        <f>BO8+BO13+BO18+BO23+#REF!+#REF!</f>
        <v>#REF!</v>
      </c>
      <c r="BP43" s="7" t="e">
        <f>BP8+BP13+BP18+BP23+#REF!+#REF!</f>
        <v>#REF!</v>
      </c>
      <c r="BQ43" s="7" t="e">
        <f>BO43+BP43</f>
        <v>#REF!</v>
      </c>
      <c r="BR43" s="7" t="e">
        <f>BR8+BR13+BR18+BR23+#REF!+#REF!+BR28</f>
        <v>#REF!</v>
      </c>
      <c r="BS43" s="7" t="e">
        <f>BS8+BS13+BS18+BS23+#REF!+#REF!+BS28</f>
        <v>#REF!</v>
      </c>
      <c r="BT43" s="7" t="e">
        <f>BR43+BS43</f>
        <v>#REF!</v>
      </c>
      <c r="BU43" s="14" t="e">
        <f>BU8+BU13+BU18+BU23+#REF!+#REF!+BU28</f>
        <v>#REF!</v>
      </c>
      <c r="BV43" s="14" t="e">
        <f>BV8+BV13+BV18+BV23+#REF!+#REF!+BV28</f>
        <v>#REF!</v>
      </c>
      <c r="BW43" s="14" t="e">
        <f>BU43+BV43</f>
        <v>#REF!</v>
      </c>
      <c r="BX43" s="14" t="e">
        <f>BX8+BX13+BX18+BX23+#REF!+#REF!+BX28</f>
        <v>#REF!</v>
      </c>
      <c r="BY43" s="14" t="e">
        <f>BY8+BY13+BY18+BY23+#REF!+#REF!+BY28</f>
        <v>#REF!</v>
      </c>
      <c r="BZ43" s="14" t="e">
        <f>BX43+BY43</f>
        <v>#REF!</v>
      </c>
      <c r="CA43" s="15" t="e">
        <f>CA8+CA13+CA18+CA23+#REF!+#REF!+CA28</f>
        <v>#REF!</v>
      </c>
      <c r="CB43" s="14" t="e">
        <f>CB8+CB13+CB18+CB23+#REF!+#REF!+CB28</f>
        <v>#REF!</v>
      </c>
      <c r="CC43" s="38" t="e">
        <f>CA43+CB43</f>
        <v>#REF!</v>
      </c>
      <c r="CD43" s="14" t="e">
        <f>CD8+CD13+CD18+CD23+#REF!+CD28</f>
        <v>#REF!</v>
      </c>
      <c r="CE43" s="14" t="e">
        <f>CE8+CE13+CE18+CE23+#REF!+CE28</f>
        <v>#REF!</v>
      </c>
      <c r="CF43" s="38" t="e">
        <f>CD43+CE43</f>
        <v>#REF!</v>
      </c>
      <c r="CG43" s="14" t="e">
        <f>CG8+CG13+CG18+CG23+#REF!+CG28</f>
        <v>#REF!</v>
      </c>
      <c r="CH43" s="14" t="e">
        <f>CH8+CH13+CH18+CH23+#REF!+CH28</f>
        <v>#REF!</v>
      </c>
      <c r="CI43" s="47" t="e">
        <f>SUM(CG43:CH43)</f>
        <v>#REF!</v>
      </c>
      <c r="CJ43" s="14" t="e">
        <f>CJ8+CJ13+CJ18+CJ23+#REF!+CJ28</f>
        <v>#REF!</v>
      </c>
      <c r="CK43" s="14" t="e">
        <f>CK8+CK13+CK18+CK23+#REF!+CK28</f>
        <v>#REF!</v>
      </c>
      <c r="CL43" s="38" t="e">
        <f>SUM(CJ43:CK43)</f>
        <v>#REF!</v>
      </c>
      <c r="CM43" s="14">
        <f t="shared" si="48"/>
        <v>123</v>
      </c>
      <c r="CN43" s="14">
        <f t="shared" si="48"/>
        <v>686</v>
      </c>
      <c r="CO43" s="38">
        <f>SUM(CM43:CN43)</f>
        <v>809</v>
      </c>
      <c r="CP43" s="14">
        <f>CP8+CP13+CP18+CP23+CP28+CP38</f>
        <v>91</v>
      </c>
      <c r="CQ43" s="14">
        <f>CQ8+CQ13+CQ18+CQ23+CQ28+CQ38+CQ33</f>
        <v>682</v>
      </c>
      <c r="CR43" s="38">
        <f>SUM(CP43:CQ43)</f>
        <v>773</v>
      </c>
      <c r="CS43" s="14">
        <f t="shared" si="49"/>
        <v>79</v>
      </c>
      <c r="CT43" s="14">
        <f t="shared" si="49"/>
        <v>677</v>
      </c>
      <c r="CU43" s="50">
        <f>CS43+CT43</f>
        <v>756</v>
      </c>
      <c r="CV43" s="14">
        <f t="shared" si="50"/>
        <v>95</v>
      </c>
      <c r="CW43" s="14">
        <f t="shared" si="50"/>
        <v>590</v>
      </c>
      <c r="CX43" s="50">
        <f>CV43+CW43</f>
        <v>685</v>
      </c>
      <c r="CY43" s="14">
        <f t="shared" si="51"/>
        <v>68</v>
      </c>
      <c r="CZ43" s="14">
        <f t="shared" si="51"/>
        <v>555</v>
      </c>
      <c r="DA43" s="50">
        <f>CY43+CZ43</f>
        <v>623</v>
      </c>
      <c r="DB43" s="57">
        <f t="shared" si="52"/>
        <v>94</v>
      </c>
      <c r="DC43" s="57">
        <f t="shared" si="52"/>
        <v>650</v>
      </c>
      <c r="DD43" s="57">
        <f>SUM(DB43:DC43)</f>
        <v>744</v>
      </c>
      <c r="DE43" s="57">
        <f t="shared" ref="DE43:DF43" si="59">DE8+DE13+DE18+DE23+DE28+DE33+DE38</f>
        <v>131</v>
      </c>
      <c r="DF43" s="57">
        <f t="shared" si="59"/>
        <v>511</v>
      </c>
      <c r="DG43" s="57">
        <f>SUM(DE43:DF43)</f>
        <v>642</v>
      </c>
      <c r="DH43" s="57">
        <f t="shared" si="55"/>
        <v>94</v>
      </c>
      <c r="DI43" s="57">
        <f t="shared" si="56"/>
        <v>506</v>
      </c>
      <c r="DJ43" s="57">
        <f t="shared" ref="DJ43" si="60">SUM(DH43:DI43)</f>
        <v>600</v>
      </c>
      <c r="DK43" s="57">
        <f t="shared" si="56"/>
        <v>88</v>
      </c>
      <c r="DL43" s="57">
        <f t="shared" si="56"/>
        <v>505</v>
      </c>
      <c r="DM43" s="57">
        <f t="shared" si="58"/>
        <v>593</v>
      </c>
    </row>
    <row r="44" spans="1:117" x14ac:dyDescent="0.25">
      <c r="A44" s="28" t="s">
        <v>55</v>
      </c>
      <c r="B44" s="25">
        <v>0.63714285714285712</v>
      </c>
      <c r="C44" s="25">
        <v>0.62004662004662003</v>
      </c>
      <c r="D44" s="25">
        <v>0.62370189370800244</v>
      </c>
      <c r="E44" s="25">
        <v>0.49557522123893805</v>
      </c>
      <c r="F44" s="25">
        <v>0.6455089820359281</v>
      </c>
      <c r="G44" s="25">
        <v>0.60221465076660985</v>
      </c>
      <c r="H44" s="25">
        <v>0.58245614035087723</v>
      </c>
      <c r="I44" s="25">
        <v>0.58855291576673863</v>
      </c>
      <c r="J44" s="25">
        <v>0.58711808422791079</v>
      </c>
      <c r="K44" s="25">
        <v>0.57371794871794868</v>
      </c>
      <c r="L44" s="25">
        <v>0.62545126353790614</v>
      </c>
      <c r="M44" s="25">
        <v>0.61408450704225348</v>
      </c>
      <c r="N44" s="25">
        <v>0.64784053156146182</v>
      </c>
      <c r="O44" s="25">
        <v>0.63833075734157652</v>
      </c>
      <c r="P44" s="25">
        <v>0.64012539184952977</v>
      </c>
      <c r="Q44" s="25">
        <v>0.63022508038585212</v>
      </c>
      <c r="R44" s="25">
        <v>0.64395782643957822</v>
      </c>
      <c r="S44" s="25">
        <v>0.64119170984455953</v>
      </c>
      <c r="T44" s="25">
        <v>0.54580152671755722</v>
      </c>
      <c r="U44" s="25">
        <v>0.62803234501347704</v>
      </c>
      <c r="V44" s="25">
        <v>0.61236363636363633</v>
      </c>
      <c r="W44" s="25">
        <v>0.63374485596707819</v>
      </c>
      <c r="X44" s="25">
        <v>0.6738683127572016</v>
      </c>
      <c r="Y44" s="25">
        <v>0.66584362139917697</v>
      </c>
      <c r="Z44" s="25">
        <v>0.71311475409836067</v>
      </c>
      <c r="AA44" s="25">
        <v>0.64073006724303549</v>
      </c>
      <c r="AB44" s="25">
        <v>0.65447470817120623</v>
      </c>
      <c r="AC44" s="25">
        <v>0.63095238095238093</v>
      </c>
      <c r="AD44" s="25">
        <v>0.64839710444674248</v>
      </c>
      <c r="AE44" s="25">
        <v>0.64479081214109923</v>
      </c>
      <c r="AF44" s="25">
        <v>0.66486486486486485</v>
      </c>
      <c r="AG44" s="25">
        <v>0.67010309278350511</v>
      </c>
      <c r="AH44" s="25">
        <v>0.66932907348242809</v>
      </c>
      <c r="AI44" s="25"/>
      <c r="AJ44" s="25" t="e">
        <v>#VALUE!</v>
      </c>
      <c r="AK44" s="25" t="e">
        <v>#VALUE!</v>
      </c>
      <c r="AL44" s="25" t="e">
        <v>#VALUE!</v>
      </c>
      <c r="AM44" s="25">
        <f t="shared" ref="AM44:CT44" si="61">AM43/AM42</f>
        <v>0.64593301435406703</v>
      </c>
      <c r="AN44" s="25">
        <f t="shared" si="61"/>
        <v>0.70229007633587781</v>
      </c>
      <c r="AO44" s="25">
        <f t="shared" si="61"/>
        <v>0.69380403458213258</v>
      </c>
      <c r="AP44" s="25">
        <f>AP43/AP42</f>
        <v>0.60846560846560849</v>
      </c>
      <c r="AQ44" s="25">
        <f t="shared" si="61"/>
        <v>0.62702265372168287</v>
      </c>
      <c r="AR44" s="25">
        <f t="shared" si="61"/>
        <v>0.62456140350877198</v>
      </c>
      <c r="AS44" s="25">
        <f t="shared" si="61"/>
        <v>0.63513513513513509</v>
      </c>
      <c r="AT44" s="25">
        <f>AT43/AT42</f>
        <v>0.63513513513513509</v>
      </c>
      <c r="AU44" s="25">
        <f t="shared" si="61"/>
        <v>0.60272804774083544</v>
      </c>
      <c r="AV44" s="25">
        <f t="shared" si="61"/>
        <v>0.60635881907645728</v>
      </c>
      <c r="AW44" s="25" t="e">
        <f t="shared" si="61"/>
        <v>#REF!</v>
      </c>
      <c r="AX44" s="25" t="e">
        <f t="shared" si="61"/>
        <v>#REF!</v>
      </c>
      <c r="AY44" s="25" t="e">
        <f t="shared" si="61"/>
        <v>#REF!</v>
      </c>
      <c r="AZ44" s="25" t="e">
        <f t="shared" si="61"/>
        <v>#REF!</v>
      </c>
      <c r="BA44" s="25" t="e">
        <f t="shared" si="61"/>
        <v>#REF!</v>
      </c>
      <c r="BB44" s="25" t="e">
        <f t="shared" si="61"/>
        <v>#REF!</v>
      </c>
      <c r="BC44" s="25" t="e">
        <f t="shared" si="61"/>
        <v>#REF!</v>
      </c>
      <c r="BD44" s="25" t="e">
        <f t="shared" si="61"/>
        <v>#REF!</v>
      </c>
      <c r="BE44" s="25" t="e">
        <f t="shared" si="61"/>
        <v>#REF!</v>
      </c>
      <c r="BF44" s="9" t="e">
        <f t="shared" si="61"/>
        <v>#REF!</v>
      </c>
      <c r="BG44" s="9" t="e">
        <f t="shared" si="61"/>
        <v>#REF!</v>
      </c>
      <c r="BH44" s="9" t="e">
        <f t="shared" si="61"/>
        <v>#REF!</v>
      </c>
      <c r="BI44" s="9" t="e">
        <f t="shared" si="61"/>
        <v>#REF!</v>
      </c>
      <c r="BJ44" s="9" t="e">
        <f t="shared" si="61"/>
        <v>#REF!</v>
      </c>
      <c r="BK44" s="9" t="e">
        <f t="shared" si="61"/>
        <v>#REF!</v>
      </c>
      <c r="BL44" s="9" t="e">
        <f t="shared" si="61"/>
        <v>#REF!</v>
      </c>
      <c r="BM44" s="9" t="e">
        <f t="shared" si="61"/>
        <v>#REF!</v>
      </c>
      <c r="BN44" s="9" t="e">
        <f t="shared" si="61"/>
        <v>#REF!</v>
      </c>
      <c r="BO44" s="9" t="e">
        <f t="shared" si="61"/>
        <v>#REF!</v>
      </c>
      <c r="BP44" s="9" t="e">
        <f t="shared" si="61"/>
        <v>#REF!</v>
      </c>
      <c r="BQ44" s="9" t="e">
        <f t="shared" si="61"/>
        <v>#REF!</v>
      </c>
      <c r="BR44" s="9" t="e">
        <f t="shared" si="61"/>
        <v>#REF!</v>
      </c>
      <c r="BS44" s="9" t="e">
        <f t="shared" si="61"/>
        <v>#REF!</v>
      </c>
      <c r="BT44" s="9" t="e">
        <f t="shared" si="61"/>
        <v>#REF!</v>
      </c>
      <c r="BU44" s="16" t="e">
        <f t="shared" si="61"/>
        <v>#REF!</v>
      </c>
      <c r="BV44" s="16" t="e">
        <f t="shared" si="61"/>
        <v>#REF!</v>
      </c>
      <c r="BW44" s="16" t="e">
        <f t="shared" si="61"/>
        <v>#REF!</v>
      </c>
      <c r="BX44" s="16" t="e">
        <f t="shared" si="61"/>
        <v>#REF!</v>
      </c>
      <c r="BY44" s="16" t="e">
        <f t="shared" si="61"/>
        <v>#REF!</v>
      </c>
      <c r="BZ44" s="16" t="e">
        <f t="shared" si="61"/>
        <v>#REF!</v>
      </c>
      <c r="CA44" s="17" t="e">
        <f t="shared" si="61"/>
        <v>#REF!</v>
      </c>
      <c r="CB44" s="16" t="e">
        <f t="shared" si="61"/>
        <v>#REF!</v>
      </c>
      <c r="CC44" s="43" t="e">
        <f t="shared" si="61"/>
        <v>#REF!</v>
      </c>
      <c r="CD44" s="30" t="e">
        <f t="shared" si="61"/>
        <v>#REF!</v>
      </c>
      <c r="CE44" s="30" t="e">
        <f t="shared" si="61"/>
        <v>#REF!</v>
      </c>
      <c r="CF44" s="39" t="e">
        <f>CF43/CF42</f>
        <v>#REF!</v>
      </c>
      <c r="CG44" s="30" t="e">
        <f t="shared" si="61"/>
        <v>#REF!</v>
      </c>
      <c r="CH44" s="30" t="e">
        <f>CH43/CH42</f>
        <v>#REF!</v>
      </c>
      <c r="CI44" s="39" t="e">
        <f>CI43/CI42</f>
        <v>#REF!</v>
      </c>
      <c r="CJ44" s="30" t="e">
        <f t="shared" si="61"/>
        <v>#REF!</v>
      </c>
      <c r="CK44" s="30" t="e">
        <f t="shared" si="61"/>
        <v>#REF!</v>
      </c>
      <c r="CL44" s="39" t="e">
        <f>CL43/CL42</f>
        <v>#REF!</v>
      </c>
      <c r="CM44" s="32">
        <f t="shared" si="61"/>
        <v>0.66129032258064513</v>
      </c>
      <c r="CN44" s="30">
        <f t="shared" si="61"/>
        <v>0.69083585095669686</v>
      </c>
      <c r="CO44" s="39">
        <f t="shared" si="61"/>
        <v>0.68617472434266324</v>
      </c>
      <c r="CP44" s="32">
        <f t="shared" si="61"/>
        <v>0.65467625899280579</v>
      </c>
      <c r="CQ44" s="30">
        <f t="shared" si="61"/>
        <v>0.67793240556660039</v>
      </c>
      <c r="CR44" s="39">
        <f t="shared" si="61"/>
        <v>0.67510917030567685</v>
      </c>
      <c r="CS44" s="30">
        <f t="shared" si="61"/>
        <v>0.54109589041095896</v>
      </c>
      <c r="CT44" s="30">
        <f t="shared" si="61"/>
        <v>0.68314833501513628</v>
      </c>
      <c r="CU44" s="39">
        <f>CU43/CU42</f>
        <v>0.66490765171503963</v>
      </c>
      <c r="CV44" s="30">
        <f t="shared" ref="CV44:DD44" si="62">CV43/CV42</f>
        <v>0.65068493150684936</v>
      </c>
      <c r="CW44" s="30">
        <f t="shared" si="62"/>
        <v>0.61974789915966388</v>
      </c>
      <c r="CX44" s="39">
        <f t="shared" si="62"/>
        <v>0.62386156648451729</v>
      </c>
      <c r="CY44" s="30">
        <f t="shared" si="62"/>
        <v>0.46575342465753422</v>
      </c>
      <c r="CZ44" s="30">
        <f t="shared" si="62"/>
        <v>0.56459816887080361</v>
      </c>
      <c r="DA44" s="39">
        <f t="shared" si="62"/>
        <v>0.55181576616474759</v>
      </c>
      <c r="DB44" s="30">
        <f t="shared" si="62"/>
        <v>0.33333333333333331</v>
      </c>
      <c r="DC44" s="30">
        <f t="shared" si="62"/>
        <v>0.53453947368421051</v>
      </c>
      <c r="DD44" s="39">
        <f t="shared" si="62"/>
        <v>0.49666221628838453</v>
      </c>
      <c r="DE44" s="30">
        <f t="shared" ref="DE44:DM44" si="63">DE43/DE42</f>
        <v>0.29306487695749439</v>
      </c>
      <c r="DF44" s="30">
        <f t="shared" si="63"/>
        <v>0.45829596412556056</v>
      </c>
      <c r="DG44" s="39">
        <f t="shared" si="63"/>
        <v>0.41101152368758004</v>
      </c>
      <c r="DH44" s="30">
        <f t="shared" si="63"/>
        <v>0.21218961625282168</v>
      </c>
      <c r="DI44" s="30">
        <f t="shared" si="63"/>
        <v>0.47467166979362102</v>
      </c>
      <c r="DJ44" s="39">
        <f t="shared" si="63"/>
        <v>0.39761431411530818</v>
      </c>
      <c r="DK44" s="30">
        <f t="shared" si="63"/>
        <v>0.24581005586592178</v>
      </c>
      <c r="DL44" s="30">
        <f t="shared" si="63"/>
        <v>0.45867393278837421</v>
      </c>
      <c r="DM44" s="39">
        <f t="shared" si="63"/>
        <v>0.40644276901987664</v>
      </c>
    </row>
    <row r="46" spans="1:117" x14ac:dyDescent="0.25">
      <c r="CQ46" s="10"/>
    </row>
    <row r="60" spans="47:47" x14ac:dyDescent="0.25">
      <c r="AU60" s="1"/>
    </row>
    <row r="80" spans="1:1" x14ac:dyDescent="0.25">
      <c r="A80" s="2"/>
    </row>
  </sheetData>
  <mergeCells count="24">
    <mergeCell ref="AT3:AV3"/>
    <mergeCell ref="AW3:AY3"/>
    <mergeCell ref="AZ3:BB3"/>
    <mergeCell ref="BC3:BE3"/>
    <mergeCell ref="BR3:BT3"/>
    <mergeCell ref="BI3:BK3"/>
    <mergeCell ref="BF3:BH3"/>
    <mergeCell ref="BL3:BN3"/>
    <mergeCell ref="BO3:BQ3"/>
    <mergeCell ref="CP3:CR3"/>
    <mergeCell ref="CJ3:CL3"/>
    <mergeCell ref="DB3:DD3"/>
    <mergeCell ref="CV3:CX3"/>
    <mergeCell ref="CY3:DA3"/>
    <mergeCell ref="CS3:CU3"/>
    <mergeCell ref="CG3:CI3"/>
    <mergeCell ref="BX3:BZ3"/>
    <mergeCell ref="BU3:BW3"/>
    <mergeCell ref="CM3:CO3"/>
    <mergeCell ref="DK3:DM3"/>
    <mergeCell ref="DH3:DJ3"/>
    <mergeCell ref="DE3:DG3"/>
    <mergeCell ref="CD3:CF3"/>
    <mergeCell ref="CA3:CC3"/>
  </mergeCells>
  <phoneticPr fontId="0" type="noConversion"/>
  <printOptions horizontalCentered="1" verticalCentered="1"/>
  <pageMargins left="0.4" right="0.4" top="0.86" bottom="0.66" header="0.33" footer="0.33"/>
  <pageSetup scale="79" firstPageNumber="2" orientation="landscape" r:id="rId1"/>
  <headerFooter alignWithMargins="0">
    <oddHeader>&amp;L&amp;"-,Bold Italic"&amp;11&amp;K000000College Level Data&amp;C&amp;"-,Bold Italic"&amp;11&amp;K000000Table 24&amp;R&amp;"-,Bold Italic"&amp;11&amp;K000000Spring Undergraduate Admissions Trends by College</oddHeader>
    <oddFooter xml:space="preserve">&amp;L&amp;"-,Bold"&amp;11&amp;K000000Office of Institutional Research, UMass Boston 
</oddFooter>
  </headerFooter>
  <ignoredErrors>
    <ignoredError sqref="AR16:AR18 AV21:AV24 AV6:AV9 AV16:AV19 AR21:AR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24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2026-01-20T18:16:37Z</cp:lastPrinted>
  <dcterms:created xsi:type="dcterms:W3CDTF">2007-04-18T20:28:30Z</dcterms:created>
  <dcterms:modified xsi:type="dcterms:W3CDTF">2026-01-20T18:17:00Z</dcterms:modified>
  <cp:category/>
  <cp:contentStatus/>
</cp:coreProperties>
</file>