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liveumb-my.sharepoint.com/personal/awat_osman_umb_edu/Documents/Desktop/"/>
    </mc:Choice>
  </mc:AlternateContent>
  <xr:revisionPtr revIDLastSave="0" documentId="8_{E4F77FF3-EA20-463D-B7A7-BCC0CC6BE980}" xr6:coauthVersionLast="47" xr6:coauthVersionMax="47" xr10:uidLastSave="{00000000-0000-0000-0000-000000000000}"/>
  <bookViews>
    <workbookView xWindow="-96" yWindow="-96" windowWidth="23232" windowHeight="13992"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 name="_xlnm.Print_Area" localSheetId="1">'CDS-B'!$A$1:$P$109</definedName>
    <definedName name="_xlnm.Print_Area" localSheetId="2">'CDS-C'!$A$1:$M$331</definedName>
    <definedName name="_xlnm.Print_Area" localSheetId="3">'CDS-D'!$A$1:$G$102</definedName>
    <definedName name="_xlnm.Print_Area" localSheetId="4">'CDS-E'!$A$1:$D$42</definedName>
    <definedName name="_xlnm.Print_Area" localSheetId="5">'CDS-F'!$A$1:$I$58</definedName>
    <definedName name="_xlnm.Print_Area" localSheetId="6">'CDS-G'!$A$1:$F$62</definedName>
    <definedName name="_xlnm.Print_Area" localSheetId="7">'CDS-H'!$A$1:$F$224</definedName>
    <definedName name="_xlnm.Print_Area" localSheetId="8">'CDS-I'!$A$1:$K$52</definedName>
    <definedName name="_xlnm.Print_Area" localSheetId="9">'CDS-J'!$A$1:$F$45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6" i="9" l="1"/>
  <c r="K25" i="9"/>
  <c r="K23" i="9"/>
  <c r="K24" i="9"/>
  <c r="K22" i="9"/>
  <c r="K21" i="9"/>
  <c r="E76" i="2"/>
  <c r="E77" i="2"/>
  <c r="E75" i="2"/>
  <c r="E72" i="2"/>
  <c r="C45" i="10"/>
  <c r="E45" i="10"/>
  <c r="C203" i="3"/>
  <c r="C168" i="3"/>
  <c r="F48" i="2"/>
  <c r="E47" i="2"/>
  <c r="E46" i="2"/>
  <c r="E45" i="2"/>
  <c r="E44" i="2"/>
  <c r="E43" i="2"/>
  <c r="E42" i="2"/>
  <c r="E41" i="2"/>
  <c r="E40" i="2"/>
  <c r="E39" i="2"/>
  <c r="D48" i="2"/>
  <c r="D45" i="10"/>
  <c r="K52" i="9"/>
  <c r="K49" i="9"/>
  <c r="F55" i="8"/>
  <c r="E55" i="8"/>
  <c r="F50" i="8"/>
  <c r="E50" i="8"/>
  <c r="E14" i="4"/>
  <c r="D14" i="4"/>
  <c r="C14" i="4"/>
  <c r="D234" i="3"/>
  <c r="G212" i="3"/>
  <c r="F212" i="3"/>
  <c r="E212" i="3"/>
  <c r="D212" i="3"/>
  <c r="C212" i="3"/>
  <c r="D194" i="3"/>
  <c r="C194" i="3"/>
  <c r="G97" i="2"/>
  <c r="F97" i="2"/>
  <c r="E91" i="2"/>
  <c r="E90" i="2"/>
  <c r="D90" i="2"/>
  <c r="C90" i="2"/>
  <c r="F90" i="2" s="1"/>
  <c r="F89" i="2"/>
  <c r="F88" i="2"/>
  <c r="F87" i="2"/>
  <c r="E86" i="2"/>
  <c r="D86" i="2"/>
  <c r="C86" i="2"/>
  <c r="F85" i="2"/>
  <c r="F84" i="2"/>
  <c r="D78" i="2"/>
  <c r="C78" i="2"/>
  <c r="D74" i="2"/>
  <c r="G22" i="2"/>
  <c r="F22" i="2"/>
  <c r="D22" i="2"/>
  <c r="C22" i="2"/>
  <c r="G15" i="2"/>
  <c r="G17" i="2" s="1"/>
  <c r="F15" i="2"/>
  <c r="F17" i="2" s="1"/>
  <c r="D15" i="2"/>
  <c r="D17" i="2" s="1"/>
  <c r="D23" i="2" s="1"/>
  <c r="C15" i="2"/>
  <c r="C17" i="2" s="1"/>
  <c r="E74" i="2" l="1"/>
  <c r="D79" i="2"/>
  <c r="C79" i="2"/>
  <c r="E48" i="2"/>
  <c r="G23" i="2"/>
  <c r="F23" i="2"/>
  <c r="C26" i="2"/>
  <c r="C23" i="2"/>
  <c r="D91" i="2"/>
  <c r="F86" i="2"/>
  <c r="F91" i="2" s="1"/>
  <c r="F78" i="2"/>
  <c r="C25" i="2"/>
  <c r="C91" i="2"/>
  <c r="F79" i="2" l="1"/>
  <c r="E78" i="2"/>
  <c r="E79" i="2" s="1"/>
  <c r="C27" i="2"/>
</calcChain>
</file>

<file path=xl/sharedStrings.xml><?xml version="1.0" encoding="utf-8"?>
<sst xmlns="http://schemas.openxmlformats.org/spreadsheetml/2006/main" count="1511" uniqueCount="1181">
  <si>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</si>
  <si>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</si>
  <si>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</si>
  <si>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</si>
  <si>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</si>
  <si>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</si>
  <si>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</si>
  <si>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</si>
  <si>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</si>
  <si>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</si>
  <si>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</si>
  <si>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</si>
  <si>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</si>
  <si>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</si>
  <si>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</si>
  <si>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</si>
  <si>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</si>
  <si>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</si>
  <si>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</si>
  <si>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</si>
  <si>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</si>
  <si>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</si>
  <si>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</si>
  <si>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</si>
  <si>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</si>
  <si>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</si>
  <si>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</si>
  <si>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</si>
  <si>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</si>
  <si>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</si>
  <si>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</si>
  <si>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</si>
  <si>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</si>
  <si>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</si>
  <si>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</si>
  <si>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</si>
  <si>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</si>
  <si>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</si>
  <si>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</si>
  <si>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</si>
  <si>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</si>
  <si>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</si>
  <si>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</si>
  <si>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</si>
  <si>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</si>
  <si>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</si>
  <si>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</si>
  <si>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</si>
  <si>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</si>
  <si>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</si>
  <si>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</si>
  <si>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</si>
  <si>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</si>
  <si>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</si>
  <si>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</si>
  <si>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</si>
  <si>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</si>
  <si>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</si>
  <si>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</si>
  <si>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</si>
  <si>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</si>
  <si>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</si>
  <si>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</si>
  <si>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</si>
  <si>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</si>
  <si>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</si>
  <si>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</si>
  <si>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</si>
  <si>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</si>
  <si>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</si>
  <si>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</si>
  <si>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</si>
  <si>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</si>
  <si>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</si>
  <si>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</si>
  <si>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</si>
  <si>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</si>
  <si>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</si>
  <si>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</si>
  <si>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</si>
  <si>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</si>
  <si>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</si>
  <si>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</si>
  <si>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</si>
  <si>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</si>
  <si>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</si>
  <si>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</si>
  <si>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</si>
  <si>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</si>
  <si>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</si>
  <si>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</si>
  <si>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</si>
  <si>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</si>
  <si>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</si>
  <si>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</si>
  <si>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</si>
  <si>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</si>
  <si>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</si>
  <si>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</si>
  <si>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</si>
  <si>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</si>
  <si>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</si>
  <si>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</si>
  <si>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</si>
  <si>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</si>
  <si>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</si>
  <si>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</si>
  <si>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</si>
  <si>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</si>
  <si>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</si>
  <si>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</si>
  <si>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</si>
  <si>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</si>
  <si>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</si>
  <si>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</si>
  <si>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</si>
  <si>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</si>
  <si>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</si>
  <si>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</si>
  <si>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</si>
  <si>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</si>
  <si>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</si>
  <si>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</si>
  <si>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</si>
  <si>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</si>
  <si>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</si>
  <si>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</si>
  <si>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</si>
  <si>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</si>
  <si>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</si>
  <si>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</si>
  <si>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</si>
  <si>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</si>
  <si>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</si>
  <si>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</si>
  <si>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</si>
  <si>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</si>
  <si>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</si>
  <si>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</si>
  <si>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</si>
  <si>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</si>
  <si>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</si>
  <si>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</si>
  <si>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</si>
  <si>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</si>
  <si>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</si>
  <si>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</si>
  <si>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</si>
  <si>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</si>
  <si>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</si>
  <si>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</si>
  <si>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</si>
  <si>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</si>
  <si>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</si>
  <si>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</si>
  <si>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</si>
  <si>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</si>
  <si>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</si>
  <si>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</si>
  <si>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</si>
  <si>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</si>
  <si>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</si>
  <si>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</si>
  <si>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</si>
  <si>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</si>
  <si>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</si>
  <si>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</si>
  <si>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</si>
  <si>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</si>
  <si>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</si>
  <si>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</si>
  <si>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</si>
  <si>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</si>
  <si>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</si>
  <si>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</si>
  <si>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</si>
  <si>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</si>
  <si>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</si>
  <si>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</si>
  <si>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</si>
  <si>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</si>
  <si>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</si>
  <si>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</si>
  <si>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</si>
  <si>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</si>
  <si>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</si>
  <si>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</si>
  <si>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</si>
  <si>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</si>
  <si>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</si>
  <si>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</si>
  <si>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</si>
  <si>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</si>
  <si>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</si>
  <si>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</si>
  <si>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</si>
  <si>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</si>
  <si>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</si>
  <si>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</si>
  <si>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</si>
  <si>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</si>
  <si>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</si>
  <si>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</si>
  <si>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</si>
  <si>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</si>
  <si>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</si>
  <si>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</si>
  <si>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</si>
  <si>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</si>
  <si>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</si>
  <si>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</si>
  <si>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</si>
  <si>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</si>
  <si>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</si>
  <si>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</si>
  <si>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</si>
  <si>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</si>
  <si>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</si>
  <si>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</si>
  <si>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</si>
  <si>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</si>
  <si>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</si>
  <si>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</si>
  <si>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</si>
  <si>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</si>
  <si>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</si>
  <si>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</si>
  <si>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</si>
  <si>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</si>
  <si>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</si>
  <si>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</si>
  <si>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</si>
  <si>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</si>
  <si>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</si>
  <si>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</si>
  <si>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</si>
  <si>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</si>
  <si>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</si>
  <si>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</si>
  <si>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</si>
  <si>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</si>
  <si>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</si>
  <si>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</si>
  <si>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</si>
  <si>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</si>
  <si>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</si>
  <si>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</si>
  <si>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</si>
  <si>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</si>
  <si>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</si>
  <si>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</si>
  <si>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</si>
  <si>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</si>
  <si>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</si>
  <si>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</si>
  <si>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</si>
  <si>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</si>
  <si>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</si>
  <si>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</si>
  <si>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</si>
  <si>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</si>
  <si>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</si>
  <si>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</si>
  <si>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</si>
  <si>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</si>
  <si>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</si>
  <si>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</si>
  <si>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</si>
  <si>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</si>
  <si>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</si>
  <si>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</si>
  <si>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</si>
  <si>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</si>
  <si>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</si>
  <si>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</si>
  <si>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</si>
  <si>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</si>
  <si>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</si>
  <si>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</si>
  <si>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</si>
  <si>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</si>
  <si>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</si>
  <si>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</si>
  <si>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</si>
  <si>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</si>
  <si>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</si>
  <si>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</si>
  <si>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</si>
  <si>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</si>
  <si>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</si>
  <si>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</si>
  <si>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</si>
  <si>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</si>
  <si>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</si>
  <si>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</si>
  <si>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</si>
  <si>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</si>
  <si>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</si>
  <si>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</si>
  <si>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</si>
  <si>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</si>
  <si>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</si>
  <si>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</si>
  <si>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</si>
  <si>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</si>
  <si>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</si>
  <si>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</si>
  <si>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</si>
  <si>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</si>
  <si>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</si>
  <si>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</si>
  <si>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</si>
  <si>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</si>
  <si>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</si>
  <si>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</si>
  <si>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</si>
  <si>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</si>
  <si>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</si>
  <si>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</si>
  <si>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</si>
  <si>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</si>
  <si>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</si>
  <si>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</si>
  <si>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</si>
  <si>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</si>
  <si>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</si>
  <si>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</si>
  <si>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</si>
  <si>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</si>
  <si>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</si>
  <si>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</si>
  <si>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</si>
  <si>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</si>
  <si>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</si>
  <si>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</si>
  <si>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</si>
  <si>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</si>
  <si>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</si>
  <si>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</si>
  <si>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</si>
  <si>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</si>
  <si>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</si>
  <si>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</si>
  <si>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</si>
  <si>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</si>
  <si>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</si>
  <si>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</si>
  <si>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</si>
  <si>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</si>
  <si>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</si>
  <si>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</si>
  <si>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</si>
  <si>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</si>
  <si>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</si>
  <si>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</si>
  <si>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</si>
  <si>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</si>
  <si>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</si>
  <si>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</si>
  <si>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</si>
  <si>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</si>
  <si>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</si>
  <si>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</si>
  <si>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</si>
  <si>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</si>
  <si>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</si>
  <si>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</si>
  <si>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</si>
  <si>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</si>
  <si>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</si>
  <si>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</si>
  <si>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</si>
  <si>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</si>
  <si>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</si>
  <si>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</si>
  <si>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</si>
  <si>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</si>
  <si>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</si>
  <si>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</si>
  <si>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</si>
  <si>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</si>
  <si>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</si>
  <si>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</si>
  <si>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</si>
  <si>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</si>
  <si>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</si>
  <si>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</si>
  <si>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</si>
  <si>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</si>
  <si>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</si>
  <si>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</si>
  <si>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</si>
  <si>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</si>
  <si>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</si>
  <si>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</si>
  <si>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</si>
  <si>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</si>
  <si>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</si>
  <si>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</si>
  <si>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</si>
  <si>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</si>
  <si>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</si>
  <si>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</si>
  <si>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</si>
  <si>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</si>
  <si>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</si>
  <si>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</si>
  <si>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</si>
  <si>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</si>
  <si>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</si>
  <si>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</si>
  <si>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</si>
  <si>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</si>
  <si>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</si>
  <si>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</si>
  <si>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</si>
  <si>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</si>
  <si>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</si>
  <si>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</si>
  <si>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</si>
  <si>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</si>
  <si>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</si>
  <si>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</si>
  <si>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</si>
  <si>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</si>
  <si>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</si>
  <si>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</si>
  <si>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</si>
  <si>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</si>
  <si>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</si>
  <si>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</si>
  <si>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</si>
  <si>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</si>
  <si>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</si>
  <si>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</si>
  <si>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</si>
  <si>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</si>
  <si>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</si>
  <si>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</si>
  <si>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</si>
  <si>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</si>
  <si>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</si>
  <si>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</si>
  <si>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</si>
  <si>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</si>
  <si>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</si>
  <si>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</si>
  <si>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</si>
  <si>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</si>
  <si>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</si>
  <si>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</si>
  <si>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</si>
  <si>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</si>
  <si>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</si>
  <si>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</si>
  <si>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</si>
  <si>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</si>
  <si>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</si>
  <si>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</si>
  <si>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</si>
  <si>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</si>
  <si>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</si>
  <si>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</si>
  <si>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</si>
  <si>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</si>
  <si>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</si>
  <si>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</si>
  <si>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</si>
  <si>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</si>
  <si>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</si>
  <si>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</si>
  <si>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</si>
  <si>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</si>
  <si>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</si>
  <si>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</si>
  <si>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</si>
  <si>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</si>
  <si>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</si>
  <si>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</si>
  <si>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</si>
  <si>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</si>
  <si>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</si>
  <si>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</si>
  <si>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</si>
  <si>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</si>
  <si>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</si>
  <si>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</si>
  <si>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</si>
  <si>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</si>
  <si>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</si>
  <si>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</si>
  <si>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</si>
  <si>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</si>
  <si>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</si>
  <si>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</si>
  <si>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</si>
  <si>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</si>
  <si>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</si>
  <si>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</si>
  <si>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</si>
  <si>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</si>
  <si>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</si>
  <si>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</si>
  <si>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</si>
  <si>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</si>
  <si>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</si>
  <si>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</si>
  <si>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</si>
  <si>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</si>
  <si>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</si>
  <si>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</si>
  <si>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</si>
  <si>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</si>
  <si>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</si>
  <si>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</si>
  <si>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</si>
  <si>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</si>
  <si>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</si>
  <si>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</si>
  <si>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</si>
  <si>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</si>
  <si>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</si>
  <si>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</si>
  <si>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</si>
  <si>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</si>
  <si>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</si>
  <si>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</si>
  <si>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</si>
  <si>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</si>
  <si>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</si>
  <si>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</si>
  <si>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</si>
  <si>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</si>
  <si>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</si>
  <si>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</si>
  <si>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</si>
  <si>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</si>
  <si>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</si>
  <si>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</si>
  <si>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</si>
  <si>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</si>
  <si>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</si>
  <si>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</si>
  <si>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</si>
  <si>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</si>
  <si>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</si>
  <si>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</si>
  <si>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</si>
  <si>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</si>
  <si>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</si>
  <si>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</si>
  <si>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</si>
  <si>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</si>
  <si>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</si>
  <si>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</si>
  <si>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</si>
  <si>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</si>
  <si>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</si>
  <si>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</si>
  <si>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</si>
  <si>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</si>
  <si>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</si>
  <si>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</si>
  <si>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</si>
  <si>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</si>
  <si>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</si>
  <si>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</si>
  <si>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</si>
  <si>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</si>
  <si>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</si>
  <si>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</si>
  <si>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</si>
  <si>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</si>
  <si>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</si>
  <si>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</si>
  <si>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</si>
  <si>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</si>
  <si>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</si>
  <si>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</si>
  <si>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</si>
  <si>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</si>
  <si>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</si>
  <si>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</si>
  <si>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</si>
  <si>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</si>
  <si>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</si>
  <si>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</si>
  <si>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</si>
  <si>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</si>
  <si>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</si>
  <si>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</si>
  <si>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</si>
  <si>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</si>
  <si>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</si>
  <si>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</si>
  <si>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</si>
  <si>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</si>
  <si>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</si>
  <si>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</si>
  <si>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</si>
  <si>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</si>
  <si>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</si>
  <si>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</si>
  <si>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</si>
  <si>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</si>
  <si>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</si>
  <si>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</si>
  <si>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</si>
  <si>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</si>
  <si>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</si>
  <si>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</si>
  <si>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</si>
  <si>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</si>
  <si>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</si>
  <si>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</si>
  <si>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</si>
  <si>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</si>
  <si>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</si>
  <si>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</si>
  <si>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</si>
  <si>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</si>
  <si>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</si>
  <si>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</si>
  <si>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</si>
  <si>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</si>
  <si>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</si>
  <si>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</si>
  <si>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</si>
  <si>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</si>
  <si>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</si>
  <si>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</si>
  <si>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</si>
  <si>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</si>
  <si>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</si>
  <si>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</si>
  <si>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</si>
  <si>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</si>
  <si>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</si>
  <si>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</si>
  <si>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</si>
  <si>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</si>
  <si>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</si>
  <si>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</si>
  <si>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</si>
  <si>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</si>
  <si>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</si>
  <si>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</si>
  <si>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</si>
  <si>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</si>
  <si>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</si>
  <si>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</si>
  <si>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</si>
  <si>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</si>
  <si>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</si>
  <si>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</si>
  <si>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</si>
  <si>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</si>
  <si>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</si>
  <si>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</si>
  <si>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</si>
  <si>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</si>
  <si>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</si>
  <si>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</si>
  <si>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</si>
  <si>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</si>
  <si>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</si>
  <si>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</si>
  <si>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</si>
  <si>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</si>
  <si>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</si>
  <si>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</si>
  <si>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</si>
  <si>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</si>
  <si>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</si>
  <si>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</si>
  <si>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</si>
  <si>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</si>
  <si>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</si>
  <si>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</si>
  <si>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</si>
  <si>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</si>
  <si>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</si>
  <si>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</si>
  <si>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</si>
  <si>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</si>
  <si>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</si>
  <si>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</si>
  <si>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</si>
  <si>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</si>
  <si>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</si>
  <si>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</si>
  <si>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</si>
  <si>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</si>
  <si>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</si>
  <si>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</si>
  <si>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</si>
  <si>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</si>
  <si>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</si>
  <si>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</si>
  <si>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</si>
  <si>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</si>
  <si>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</si>
  <si>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</si>
  <si>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</si>
  <si>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</si>
  <si>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</si>
  <si>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</si>
  <si>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</si>
  <si>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</si>
  <si>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</si>
  <si>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</si>
  <si>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</si>
  <si>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</si>
  <si>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</si>
  <si>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</si>
  <si>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</si>
  <si>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</si>
  <si>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</si>
  <si>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</si>
  <si>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</si>
  <si>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</si>
  <si>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</si>
  <si>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</si>
  <si>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</si>
  <si>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</si>
  <si>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</si>
  <si>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</si>
  <si>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</si>
  <si>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</si>
  <si>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</si>
  <si>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</si>
  <si>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</si>
  <si>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</si>
  <si>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</si>
  <si>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</si>
  <si>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</si>
  <si>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</si>
  <si>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</si>
  <si>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</si>
  <si>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</si>
  <si>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</si>
  <si>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</si>
  <si>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</si>
  <si>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</si>
  <si>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</si>
  <si>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</si>
  <si>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</si>
  <si>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</si>
  <si>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</si>
  <si>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</si>
  <si>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</si>
  <si>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</si>
  <si>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</si>
  <si>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</si>
  <si>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</si>
  <si>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</si>
  <si>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</si>
  <si>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</si>
  <si>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</si>
  <si>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</si>
  <si>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</si>
  <si>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</si>
  <si>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</si>
  <si>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</si>
  <si>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</si>
  <si>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</si>
  <si>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</si>
  <si>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</si>
  <si>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</si>
  <si>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</si>
  <si>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</si>
  <si>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</si>
  <si>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</si>
  <si>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</si>
  <si>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</si>
  <si>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</si>
  <si>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</si>
  <si>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</si>
  <si>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</si>
  <si>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</si>
  <si>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</si>
  <si>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</si>
  <si>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</si>
  <si>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</si>
  <si>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</si>
  <si>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</si>
  <si>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</si>
  <si>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</si>
  <si>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</si>
  <si>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</si>
  <si>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</si>
  <si>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</si>
  <si>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</si>
  <si>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</si>
  <si>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</si>
  <si>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</si>
  <si>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</si>
  <si>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</si>
  <si>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</si>
  <si>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</si>
  <si>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</si>
  <si>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</si>
  <si>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</si>
  <si>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</si>
  <si>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</si>
  <si>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</si>
  <si>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</si>
  <si>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</si>
  <si>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</si>
  <si>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</si>
  <si>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</si>
  <si>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</si>
  <si>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</si>
  <si>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</si>
  <si>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</si>
  <si>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</si>
  <si>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</si>
  <si>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</si>
  <si>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</si>
  <si>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</si>
  <si>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</si>
  <si>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</si>
  <si>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</si>
  <si>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</si>
  <si>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</si>
  <si>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</si>
  <si>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</si>
  <si>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</si>
  <si>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</si>
  <si>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</si>
  <si>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</si>
  <si>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</si>
  <si>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</si>
  <si>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</si>
  <si>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</si>
  <si>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</si>
  <si>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</si>
  <si>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</si>
  <si>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</si>
  <si>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</si>
  <si>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</si>
  <si>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</si>
  <si>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</si>
  <si>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</si>
  <si>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</si>
  <si>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</si>
  <si>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</si>
  <si>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</si>
  <si>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</si>
  <si>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</si>
  <si>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</si>
  <si>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</si>
  <si>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</si>
  <si>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</si>
  <si>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</si>
  <si>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</si>
  <si>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</si>
  <si>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</si>
  <si>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</si>
  <si>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</si>
  <si>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</si>
  <si>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</si>
  <si>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</si>
  <si>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</si>
  <si>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</si>
  <si>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</si>
  <si>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</si>
  <si>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</si>
  <si>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</si>
  <si>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</si>
  <si>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</si>
  <si>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</si>
  <si>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</si>
  <si>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</si>
  <si>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</si>
  <si>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</si>
  <si>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</si>
  <si>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</si>
  <si>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</si>
  <si>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</si>
  <si>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</si>
  <si>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</si>
  <si>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</si>
  <si>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</si>
  <si>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</si>
  <si>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</si>
  <si>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</si>
  <si>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</si>
  <si>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</si>
  <si>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</si>
  <si>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</si>
  <si>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</si>
  <si>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</si>
  <si>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</si>
  <si>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</si>
  <si>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</si>
  <si>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</si>
  <si>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</si>
  <si>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</si>
  <si>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</si>
  <si>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</si>
  <si>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</si>
  <si>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</si>
  <si>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</si>
  <si>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</si>
  <si>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</si>
  <si>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</si>
  <si>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</si>
  <si>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</si>
  <si>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</si>
  <si>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</si>
  <si>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</si>
  <si>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</si>
  <si>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</si>
  <si>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</si>
  <si>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</si>
  <si>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</si>
  <si>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</si>
  <si>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</si>
  <si>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</si>
  <si>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</si>
  <si>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</si>
  <si>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</si>
  <si>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</si>
  <si>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</si>
  <si>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</si>
  <si>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</si>
  <si>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</si>
  <si>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</si>
  <si>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</si>
  <si>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</si>
  <si>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</si>
  <si>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</si>
  <si>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</si>
  <si>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</si>
  <si>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</si>
  <si>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</si>
  <si>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</si>
  <si>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</si>
  <si>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</si>
  <si>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</si>
  <si>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</si>
  <si>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</si>
  <si>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</si>
  <si>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</si>
  <si>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</si>
  <si>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</si>
  <si>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</si>
  <si>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</si>
  <si>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</si>
  <si>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</si>
  <si>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</si>
  <si>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</si>
  <si>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</si>
  <si>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</si>
  <si>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</si>
  <si>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</si>
  <si>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</si>
  <si>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</si>
  <si>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</si>
  <si>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</si>
  <si>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</si>
  <si>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</si>
  <si>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</si>
  <si>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</si>
  <si>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</si>
  <si>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</si>
  <si>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</si>
  <si>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</si>
  <si>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</si>
  <si>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</si>
  <si>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</si>
  <si>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</si>
  <si>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</si>
  <si>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</si>
  <si>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</si>
  <si>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</si>
  <si>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</si>
  <si>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</si>
  <si>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</si>
  <si>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</si>
  <si>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</si>
  <si>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</si>
  <si>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</si>
  <si>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</si>
  <si>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</si>
  <si>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</si>
  <si>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</si>
  <si>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</si>
  <si>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</si>
  <si>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</si>
  <si>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</si>
  <si>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</si>
  <si>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</si>
  <si>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</si>
  <si>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</si>
  <si>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</si>
  <si>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</si>
  <si>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</si>
  <si>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</si>
  <si>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</si>
  <si>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</si>
  <si>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</si>
  <si>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</si>
  <si>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</si>
  <si>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</si>
  <si>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</si>
  <si>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</si>
  <si>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</si>
  <si>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</si>
  <si>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</si>
  <si>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</si>
  <si>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</si>
  <si>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</si>
  <si>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</si>
  <si>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</si>
  <si>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</si>
  <si>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</si>
  <si>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</si>
  <si>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</si>
  <si>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</si>
  <si>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</si>
  <si>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</si>
  <si>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</si>
  <si>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</si>
  <si>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</si>
  <si>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</si>
  <si>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</si>
  <si>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</si>
  <si>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</si>
  <si>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</si>
  <si>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</si>
  <si>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</si>
  <si>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</si>
  <si>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</si>
  <si>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</si>
  <si>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</si>
  <si>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</si>
  <si>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</si>
  <si>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</si>
  <si>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</si>
  <si>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</si>
  <si>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</si>
  <si>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</si>
  <si>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</si>
  <si>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</si>
  <si>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</si>
  <si>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</si>
  <si>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</si>
  <si>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</si>
  <si>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</si>
  <si>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</si>
  <si>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</si>
  <si>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</si>
  <si>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</si>
  <si>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</si>
  <si>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</si>
  <si>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</si>
  <si>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</si>
  <si>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</si>
  <si>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</si>
  <si>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</si>
  <si>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</si>
  <si>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</si>
  <si>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</si>
  <si>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</si>
  <si>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</si>
  <si>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</si>
  <si>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</si>
  <si>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</si>
  <si>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</si>
  <si>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</si>
  <si>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</si>
  <si>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</si>
  <si>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</si>
  <si>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</si>
  <si>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</si>
  <si>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</si>
  <si>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</si>
  <si>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</si>
  <si>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</si>
  <si>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</si>
  <si>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</si>
  <si>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</si>
  <si>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</si>
  <si>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</si>
  <si>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</si>
  <si>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</si>
  <si>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</si>
  <si>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</si>
  <si>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</si>
  <si>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</si>
  <si>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</si>
  <si>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</si>
  <si>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</si>
  <si>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</si>
  <si>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</si>
  <si>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</si>
  <si>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</si>
  <si>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</si>
  <si>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</si>
  <si>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</si>
  <si>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</si>
  <si>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</si>
  <si>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</si>
  <si>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</si>
  <si>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</si>
  <si>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</si>
  <si>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</si>
  <si>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</si>
  <si>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</si>
  <si>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</si>
  <si>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</si>
  <si>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</si>
  <si>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</si>
  <si>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</si>
  <si>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</si>
  <si>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</si>
  <si>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</si>
  <si>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</si>
  <si>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</si>
  <si>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</si>
  <si>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</si>
  <si>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</si>
  <si>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</si>
  <si>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</si>
  <si>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</si>
  <si>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</si>
  <si>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</si>
  <si>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</si>
  <si>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</si>
  <si>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</si>
  <si>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</si>
  <si>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</si>
  <si>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</si>
  <si>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</si>
  <si>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</si>
  <si>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</si>
  <si>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</si>
  <si>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</si>
  <si>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</si>
  <si>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</si>
  <si>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</si>
  <si>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</si>
  <si>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</si>
  <si>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</si>
  <si>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</si>
  <si>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</si>
  <si>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Bruce Haimowitz</t>
  </si>
  <si>
    <t>Senior Data Specialist</t>
  </si>
  <si>
    <t>Office of Institutional Research, Assessment, &amp; Planning</t>
  </si>
  <si>
    <t>100 Morrissey Boulevard</t>
  </si>
  <si>
    <t>Boston, MA 02125</t>
  </si>
  <si>
    <t>617-287-5423</t>
  </si>
  <si>
    <t>617-265-5305</t>
  </si>
  <si>
    <t>Bruce.Haimowitz@umb.edu</t>
  </si>
  <si>
    <t>X</t>
  </si>
  <si>
    <t>https:/www.umb.edu/oirap</t>
  </si>
  <si>
    <t>University of Massachusetts Boston</t>
  </si>
  <si>
    <t>www.umb.edu</t>
  </si>
  <si>
    <t>617-287-6100</t>
  </si>
  <si>
    <t>UMass Boston Undergraduate Processing Center PO Box 814</t>
  </si>
  <si>
    <t>Randolph, MA 02368</t>
  </si>
  <si>
    <t>617-287-5999</t>
  </si>
  <si>
    <t>undergrad.admissions@umb.edu</t>
  </si>
  <si>
    <t>https://ww.umb.edu/odei</t>
  </si>
  <si>
    <t xml:space="preserve"> </t>
  </si>
  <si>
    <t>x</t>
  </si>
  <si>
    <t>4/30 Regular</t>
  </si>
  <si>
    <t>Yes, in full  (prior to May 1)</t>
  </si>
  <si>
    <t>1 Year</t>
  </si>
  <si>
    <t>Rolling</t>
  </si>
  <si>
    <t>C-</t>
  </si>
  <si>
    <t>Semester Hour</t>
  </si>
  <si>
    <t>NA</t>
  </si>
  <si>
    <t>No official max but only certain CLEP exams are accepted</t>
  </si>
  <si>
    <t>admissions.umb.edu/veterans/transfer-credits</t>
  </si>
  <si>
    <t>Boston University</t>
  </si>
  <si>
    <t>Aug 15 2023</t>
  </si>
  <si>
    <t xml:space="preserve">International Student Fee = $165 per semester </t>
  </si>
  <si>
    <t>March 1st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</si>
</sst>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3">
    <font>
      <sz val="10"/>
      <color rgb="FF000000"/>
      <name val="Arial"/>
      <scheme val="minor"/>
    </font>
    <font>
      <sz val="11"/>
      <color theme="1"/>
      <name val="Arial"/>
      <family val="2"/>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b/>
      <i/>
      <sz val="11"/>
      <name val="Arial"/>
      <family val="2"/>
    </font>
    <font>
      <u/>
      <sz val="10"/>
      <color indexed="12"/>
      <name val="Arial"/>
      <family val="2"/>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
      <patternFill patternType="solid">
        <fgColor theme="0"/>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69" fillId="0" borderId="0" applyNumberFormat="0" applyFill="0" applyBorder="0" applyAlignment="0" applyProtection="0"/>
    <xf numFmtId="0" fontId="2" fillId="0" borderId="29"/>
    <xf numFmtId="9" fontId="2" fillId="0" borderId="29" applyFont="0" applyFill="0" applyBorder="0" applyAlignment="0" applyProtection="0"/>
    <xf numFmtId="0" fontId="71" fillId="0" borderId="29" applyNumberFormat="0" applyFill="0" applyBorder="0" applyAlignment="0" applyProtection="0">
      <alignment vertical="top"/>
      <protection locked="0"/>
    </xf>
    <xf numFmtId="9" fontId="72" fillId="0" borderId="0" applyFont="0" applyFill="0" applyBorder="0" applyAlignment="0" applyProtection="0"/>
    <xf numFmtId="0" fontId="1" fillId="0" borderId="29"/>
  </cellStyleXfs>
  <cellXfs count="433">
    <xf numFmtId="0" fontId="0" fillId="0" borderId="0" xfId="0"/>
    <xf numFmtId="0" fontId="5" fillId="0" borderId="0" xfId="0" applyFont="1"/>
    <xf numFmtId="0" fontId="5"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left" vertical="top"/>
    </xf>
    <xf numFmtId="0" fontId="6" fillId="0" borderId="0" xfId="0" applyFont="1"/>
    <xf numFmtId="0" fontId="5" fillId="0" borderId="4" xfId="0" applyFont="1" applyBorder="1" applyAlignment="1">
      <alignment horizontal="left" vertical="top" wrapText="1"/>
    </xf>
    <xf numFmtId="0" fontId="7" fillId="0" borderId="0" xfId="0" applyFont="1" applyAlignment="1">
      <alignment horizontal="left" vertical="top" wrapText="1"/>
    </xf>
    <xf numFmtId="0" fontId="5" fillId="0" borderId="0" xfId="0" applyFont="1" applyAlignment="1">
      <alignment horizontal="left" wrapText="1"/>
    </xf>
    <xf numFmtId="0" fontId="5" fillId="0" borderId="5" xfId="0" applyFont="1" applyBorder="1" applyAlignment="1">
      <alignment horizontal="center" vertical="center" wrapText="1"/>
    </xf>
    <xf numFmtId="0" fontId="5" fillId="0" borderId="0" xfId="0" applyFont="1" applyAlignment="1">
      <alignment horizontal="center"/>
    </xf>
    <xf numFmtId="0" fontId="5" fillId="0" borderId="4" xfId="0" applyFont="1" applyBorder="1" applyAlignment="1">
      <alignment horizontal="center" vertical="center" wrapText="1"/>
    </xf>
    <xf numFmtId="0" fontId="5" fillId="0" borderId="0" xfId="0" applyFont="1" applyAlignment="1">
      <alignment horizontal="right"/>
    </xf>
    <xf numFmtId="0" fontId="5" fillId="0" borderId="0" xfId="0" applyFont="1" applyAlignment="1">
      <alignment vertical="top" wrapText="1"/>
    </xf>
    <xf numFmtId="0" fontId="5" fillId="0" borderId="9" xfId="0" applyFont="1" applyBorder="1" applyAlignment="1">
      <alignment vertical="top" wrapText="1"/>
    </xf>
    <xf numFmtId="0" fontId="8" fillId="0" borderId="0" xfId="0" applyFont="1" applyAlignment="1">
      <alignment vertical="top" wrapText="1"/>
    </xf>
    <xf numFmtId="0" fontId="8" fillId="0" borderId="4" xfId="0" applyFont="1" applyBorder="1" applyAlignment="1">
      <alignment horizontal="left" vertical="top" wrapText="1"/>
    </xf>
    <xf numFmtId="0" fontId="5" fillId="0" borderId="0" xfId="0" applyFont="1" applyAlignment="1">
      <alignment wrapText="1"/>
    </xf>
    <xf numFmtId="0" fontId="6" fillId="0" borderId="0" xfId="0" applyFont="1" applyAlignment="1">
      <alignment horizontal="left" vertical="center" wrapText="1"/>
    </xf>
    <xf numFmtId="0" fontId="5" fillId="0" borderId="4" xfId="0" applyFont="1" applyBorder="1" applyAlignment="1">
      <alignment horizontal="center" vertical="center"/>
    </xf>
    <xf numFmtId="0" fontId="5" fillId="0" borderId="0" xfId="0" applyFont="1" applyAlignment="1">
      <alignment horizontal="left"/>
    </xf>
    <xf numFmtId="49" fontId="5" fillId="0" borderId="0" xfId="0" applyNumberFormat="1" applyFont="1" applyAlignment="1">
      <alignment horizontal="center" vertical="center"/>
    </xf>
    <xf numFmtId="14" fontId="5" fillId="0" borderId="0" xfId="0" applyNumberFormat="1" applyFont="1"/>
    <xf numFmtId="0" fontId="9" fillId="0" borderId="0" xfId="0" applyFont="1" applyAlignment="1">
      <alignment horizontal="left" vertical="top" wrapText="1"/>
    </xf>
    <xf numFmtId="49" fontId="5" fillId="0" borderId="0" xfId="0" applyNumberFormat="1" applyFont="1" applyAlignment="1">
      <alignment horizontal="left"/>
    </xf>
    <xf numFmtId="49" fontId="5" fillId="0" borderId="0" xfId="0" applyNumberFormat="1" applyFont="1" applyAlignment="1">
      <alignment vertical="center"/>
    </xf>
    <xf numFmtId="0" fontId="5" fillId="0" borderId="9" xfId="0" applyFont="1" applyBorder="1" applyAlignment="1">
      <alignment horizontal="left"/>
    </xf>
    <xf numFmtId="0" fontId="10" fillId="0" borderId="0" xfId="0" applyFont="1" applyAlignment="1">
      <alignment horizontal="left" vertical="top"/>
    </xf>
    <xf numFmtId="0" fontId="11" fillId="0" borderId="0" xfId="0" applyFont="1"/>
    <xf numFmtId="49" fontId="11" fillId="0" borderId="0" xfId="0" applyNumberFormat="1" applyFont="1" applyAlignment="1">
      <alignment horizontal="center" vertical="center"/>
    </xf>
    <xf numFmtId="0" fontId="11" fillId="0" borderId="0" xfId="0" applyFont="1" applyAlignment="1">
      <alignment horizontal="left" vertical="top"/>
    </xf>
    <xf numFmtId="0" fontId="5" fillId="0" borderId="0" xfId="0" applyFont="1" applyAlignment="1">
      <alignment vertical="top"/>
    </xf>
    <xf numFmtId="0" fontId="5" fillId="0" borderId="0" xfId="0" applyFont="1" applyAlignment="1">
      <alignment horizontal="left" vertical="center" wrapText="1"/>
    </xf>
    <xf numFmtId="0" fontId="6" fillId="0" borderId="12"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3" borderId="14" xfId="0" applyFont="1" applyFill="1" applyBorder="1" applyAlignment="1">
      <alignment vertical="center"/>
    </xf>
    <xf numFmtId="0" fontId="6" fillId="3" borderId="15" xfId="0" applyFont="1" applyFill="1" applyBorder="1" applyAlignment="1">
      <alignment horizontal="center" vertical="center"/>
    </xf>
    <xf numFmtId="0" fontId="5" fillId="0" borderId="4" xfId="0" applyFont="1" applyBorder="1" applyAlignment="1">
      <alignment horizontal="left" vertical="center" wrapText="1"/>
    </xf>
    <xf numFmtId="0" fontId="5" fillId="0" borderId="6" xfId="0" applyFont="1" applyBorder="1" applyAlignment="1">
      <alignment horizontal="right"/>
    </xf>
    <xf numFmtId="37" fontId="5" fillId="0" borderId="4" xfId="0" applyNumberFormat="1" applyFont="1" applyBorder="1" applyAlignment="1">
      <alignment horizontal="right"/>
    </xf>
    <xf numFmtId="0" fontId="5" fillId="0" borderId="4" xfId="0" applyFont="1" applyBorder="1" applyAlignment="1">
      <alignment horizontal="left" vertical="center"/>
    </xf>
    <xf numFmtId="0" fontId="12" fillId="0" borderId="4" xfId="0" applyFont="1" applyBorder="1" applyAlignment="1">
      <alignment vertical="center"/>
    </xf>
    <xf numFmtId="37" fontId="6" fillId="0" borderId="4" xfId="0" applyNumberFormat="1" applyFont="1" applyBorder="1" applyAlignment="1">
      <alignment horizontal="right"/>
    </xf>
    <xf numFmtId="0" fontId="13" fillId="3" borderId="15" xfId="0" applyFont="1" applyFill="1" applyBorder="1" applyAlignment="1">
      <alignment horizontal="right"/>
    </xf>
    <xf numFmtId="0" fontId="5" fillId="0" borderId="4" xfId="0" applyFont="1" applyBorder="1" applyAlignment="1">
      <alignment horizontal="right"/>
    </xf>
    <xf numFmtId="0" fontId="6" fillId="0" borderId="4" xfId="0" applyFont="1" applyBorder="1" applyAlignment="1">
      <alignment horizontal="right"/>
    </xf>
    <xf numFmtId="0" fontId="13" fillId="0" borderId="0" xfId="0" applyFont="1" applyAlignment="1">
      <alignment vertical="center"/>
    </xf>
    <xf numFmtId="0" fontId="6" fillId="0" borderId="10" xfId="0" applyFont="1" applyBorder="1" applyAlignment="1">
      <alignment horizontal="right"/>
    </xf>
    <xf numFmtId="0" fontId="6" fillId="0" borderId="0" xfId="0" applyFont="1" applyAlignment="1">
      <alignment horizontal="right"/>
    </xf>
    <xf numFmtId="0" fontId="14" fillId="0" borderId="0" xfId="0" applyFont="1"/>
    <xf numFmtId="37" fontId="5" fillId="0" borderId="9" xfId="0" applyNumberFormat="1" applyFont="1" applyBorder="1"/>
    <xf numFmtId="37" fontId="5" fillId="0" borderId="0" xfId="0" applyNumberFormat="1" applyFont="1" applyAlignment="1">
      <alignment horizontal="right"/>
    </xf>
    <xf numFmtId="0" fontId="5" fillId="0" borderId="7" xfId="0" applyFont="1" applyBorder="1"/>
    <xf numFmtId="37" fontId="6" fillId="0" borderId="7" xfId="0" applyNumberFormat="1" applyFont="1" applyBorder="1"/>
    <xf numFmtId="37" fontId="6" fillId="0" borderId="0" xfId="0" applyNumberFormat="1" applyFont="1" applyAlignment="1">
      <alignment horizontal="right"/>
    </xf>
    <xf numFmtId="0" fontId="6" fillId="0" borderId="0" xfId="0" applyFont="1" applyAlignment="1">
      <alignment horizontal="left"/>
    </xf>
    <xf numFmtId="37" fontId="17" fillId="0" borderId="16" xfId="0" applyNumberFormat="1" applyFont="1" applyBorder="1" applyAlignment="1">
      <alignment horizontal="right"/>
    </xf>
    <xf numFmtId="37" fontId="19" fillId="0" borderId="16" xfId="0" applyNumberFormat="1" applyFont="1" applyBorder="1" applyAlignment="1">
      <alignment horizontal="right"/>
    </xf>
    <xf numFmtId="0" fontId="20" fillId="0" borderId="0" xfId="0" applyFont="1"/>
    <xf numFmtId="37" fontId="5" fillId="0" borderId="0" xfId="0" applyNumberFormat="1" applyFont="1"/>
    <xf numFmtId="0" fontId="5" fillId="0" borderId="9" xfId="0" applyFont="1" applyBorder="1" applyAlignment="1">
      <alignment horizontal="center"/>
    </xf>
    <xf numFmtId="0" fontId="21" fillId="0" borderId="0" xfId="0" applyFont="1" applyAlignment="1">
      <alignment horizontal="left" vertical="center" wrapText="1"/>
    </xf>
    <xf numFmtId="0" fontId="6" fillId="0" borderId="0" xfId="0" applyFont="1" applyAlignment="1">
      <alignment horizontal="center" vertical="center" wrapText="1"/>
    </xf>
    <xf numFmtId="0" fontId="16" fillId="0" borderId="0" xfId="0" applyFont="1" applyAlignment="1">
      <alignment horizontal="left" vertical="top" wrapText="1"/>
    </xf>
    <xf numFmtId="0" fontId="22" fillId="0" borderId="4" xfId="0" applyFont="1" applyBorder="1" applyAlignment="1">
      <alignment horizontal="left" vertical="center" wrapText="1"/>
    </xf>
    <xf numFmtId="0" fontId="23" fillId="0" borderId="4" xfId="0" applyFont="1" applyBorder="1" applyAlignment="1">
      <alignment horizontal="left" vertical="center" wrapText="1"/>
    </xf>
    <xf numFmtId="0" fontId="24" fillId="0" borderId="4" xfId="0" applyFont="1" applyBorder="1" applyAlignment="1">
      <alignment vertical="center" wrapText="1"/>
    </xf>
    <xf numFmtId="0" fontId="24" fillId="0" borderId="0" xfId="0" applyFont="1" applyAlignment="1">
      <alignment vertical="center" wrapText="1"/>
    </xf>
    <xf numFmtId="0" fontId="25" fillId="0" borderId="0" xfId="0" applyFont="1" applyAlignment="1">
      <alignment horizontal="center" vertical="center" wrapText="1"/>
    </xf>
    <xf numFmtId="0" fontId="16" fillId="0" borderId="0" xfId="0" applyFont="1" applyAlignment="1">
      <alignment horizontal="left" vertical="center" wrapText="1"/>
    </xf>
    <xf numFmtId="0" fontId="24" fillId="0" borderId="4" xfId="0" applyFont="1" applyBorder="1" applyAlignment="1">
      <alignment horizontal="left" vertical="center" wrapText="1"/>
    </xf>
    <xf numFmtId="0" fontId="6" fillId="0" borderId="4" xfId="0" applyFont="1" applyBorder="1" applyAlignment="1">
      <alignment horizontal="center" vertical="center" wrapText="1"/>
    </xf>
    <xf numFmtId="0" fontId="27" fillId="0" borderId="4" xfId="0" applyFont="1" applyBorder="1" applyAlignment="1">
      <alignment horizontal="left" vertical="center" wrapText="1"/>
    </xf>
    <xf numFmtId="0" fontId="6" fillId="3" borderId="4" xfId="0" applyFont="1" applyFill="1" applyBorder="1" applyAlignment="1">
      <alignment horizontal="center"/>
    </xf>
    <xf numFmtId="0" fontId="5" fillId="0" borderId="4" xfId="0" applyFont="1" applyBorder="1" applyAlignment="1">
      <alignment horizontal="right" wrapText="1"/>
    </xf>
    <xf numFmtId="10" fontId="5" fillId="0" borderId="4" xfId="0" applyNumberFormat="1" applyFont="1" applyBorder="1" applyAlignment="1">
      <alignment horizontal="center" vertical="center"/>
    </xf>
    <xf numFmtId="0" fontId="28" fillId="0" borderId="0" xfId="0" applyFont="1" applyAlignment="1">
      <alignment horizontal="right" vertical="top"/>
    </xf>
    <xf numFmtId="0" fontId="5" fillId="0" borderId="0" xfId="0" applyFont="1" applyAlignment="1">
      <alignment horizontal="right" vertical="top"/>
    </xf>
    <xf numFmtId="0" fontId="23" fillId="0" borderId="0" xfId="0" applyFont="1" applyAlignment="1">
      <alignment horizontal="center" wrapText="1"/>
    </xf>
    <xf numFmtId="0" fontId="6" fillId="0" borderId="0" xfId="0" applyFont="1" applyAlignment="1">
      <alignment horizontal="left" vertical="top" wrapText="1"/>
    </xf>
    <xf numFmtId="0" fontId="29" fillId="0" borderId="0" xfId="0" applyFont="1"/>
    <xf numFmtId="0" fontId="5" fillId="0" borderId="9" xfId="0" applyFont="1" applyBorder="1" applyAlignment="1">
      <alignment horizontal="center" vertical="center"/>
    </xf>
    <xf numFmtId="0" fontId="22" fillId="0" borderId="0" xfId="0" applyFont="1" applyAlignment="1">
      <alignment horizontal="left"/>
    </xf>
    <xf numFmtId="0" fontId="5" fillId="0" borderId="0" xfId="0" applyFont="1" applyAlignment="1">
      <alignment horizontal="center" vertical="center"/>
    </xf>
    <xf numFmtId="0" fontId="5" fillId="0" borderId="9" xfId="0" applyFont="1" applyBorder="1"/>
    <xf numFmtId="0" fontId="5" fillId="0" borderId="10" xfId="0" applyFont="1" applyBorder="1" applyAlignment="1">
      <alignment horizontal="center" vertical="center"/>
    </xf>
    <xf numFmtId="0" fontId="8" fillId="0" borderId="0" xfId="0" applyFont="1"/>
    <xf numFmtId="0" fontId="20" fillId="0" borderId="0" xfId="0" applyFont="1" applyAlignment="1">
      <alignment horizontal="left" vertical="top"/>
    </xf>
    <xf numFmtId="0" fontId="6" fillId="0" borderId="0" xfId="0" applyFont="1" applyAlignment="1">
      <alignment vertical="top" wrapText="1"/>
    </xf>
    <xf numFmtId="0" fontId="8" fillId="0" borderId="0" xfId="0" applyFont="1" applyAlignment="1">
      <alignment horizontal="left" vertical="top" wrapText="1"/>
    </xf>
    <xf numFmtId="0" fontId="5" fillId="3" borderId="14" xfId="0" applyFont="1" applyFill="1" applyBorder="1"/>
    <xf numFmtId="0" fontId="16" fillId="3" borderId="4" xfId="0" applyFont="1" applyFill="1" applyBorder="1" applyAlignment="1">
      <alignment horizontal="center" wrapText="1"/>
    </xf>
    <xf numFmtId="0" fontId="16" fillId="3" borderId="19" xfId="0" applyFont="1" applyFill="1" applyBorder="1" applyAlignment="1">
      <alignment horizontal="center" wrapText="1"/>
    </xf>
    <xf numFmtId="0" fontId="5" fillId="0" borderId="18" xfId="0" applyFont="1" applyBorder="1"/>
    <xf numFmtId="0" fontId="5" fillId="0" borderId="6" xfId="0" applyFont="1" applyBorder="1" applyAlignment="1">
      <alignment vertical="center"/>
    </xf>
    <xf numFmtId="0" fontId="5" fillId="0" borderId="8" xfId="0" applyFont="1" applyBorder="1" applyAlignment="1">
      <alignment horizontal="center" vertical="center"/>
    </xf>
    <xf numFmtId="0" fontId="5" fillId="0" borderId="6" xfId="0" applyFont="1" applyBorder="1" applyAlignment="1">
      <alignment vertical="center" wrapText="1"/>
    </xf>
    <xf numFmtId="0" fontId="5" fillId="0" borderId="12" xfId="0" applyFont="1" applyBorder="1" applyAlignment="1">
      <alignment vertical="center"/>
    </xf>
    <xf numFmtId="0" fontId="8" fillId="0" borderId="4" xfId="0" applyFont="1" applyBorder="1"/>
    <xf numFmtId="0" fontId="5" fillId="0" borderId="20" xfId="0" applyFont="1" applyBorder="1" applyAlignment="1">
      <alignment vertical="center"/>
    </xf>
    <xf numFmtId="0" fontId="20" fillId="0" borderId="0" xfId="0" applyFont="1" applyAlignment="1">
      <alignment vertical="top"/>
    </xf>
    <xf numFmtId="0" fontId="8" fillId="0" borderId="0" xfId="0" applyFont="1" applyAlignment="1">
      <alignment horizontal="left"/>
    </xf>
    <xf numFmtId="0" fontId="5" fillId="0" borderId="9" xfId="0" applyFont="1" applyBorder="1" applyAlignment="1">
      <alignment horizontal="center" wrapText="1"/>
    </xf>
    <xf numFmtId="0" fontId="5" fillId="2" borderId="4" xfId="0" applyFont="1" applyFill="1" applyBorder="1" applyAlignment="1">
      <alignment vertical="center"/>
    </xf>
    <xf numFmtId="0" fontId="31" fillId="5" borderId="14" xfId="0" applyFont="1" applyFill="1" applyBorder="1" applyAlignment="1">
      <alignment vertical="center"/>
    </xf>
    <xf numFmtId="0" fontId="31" fillId="5" borderId="15" xfId="0" applyFont="1" applyFill="1" applyBorder="1" applyAlignment="1">
      <alignment vertical="center"/>
    </xf>
    <xf numFmtId="0" fontId="31" fillId="5" borderId="19" xfId="0" applyFont="1" applyFill="1" applyBorder="1" applyAlignment="1">
      <alignment vertical="center"/>
    </xf>
    <xf numFmtId="0" fontId="8" fillId="0" borderId="4" xfId="0" applyFont="1" applyBorder="1" applyAlignment="1">
      <alignment horizontal="left" wrapText="1"/>
    </xf>
    <xf numFmtId="0" fontId="32" fillId="0" borderId="0" xfId="0" applyFont="1" applyAlignment="1">
      <alignment horizontal="center" vertical="top" wrapText="1"/>
    </xf>
    <xf numFmtId="0" fontId="32" fillId="0" borderId="4" xfId="0" applyFont="1" applyBorder="1" applyAlignment="1">
      <alignment horizontal="center" vertical="center" wrapText="1"/>
    </xf>
    <xf numFmtId="0" fontId="5" fillId="0" borderId="0" xfId="0" applyFont="1" applyAlignment="1">
      <alignment horizontal="center" vertical="center" wrapText="1"/>
    </xf>
    <xf numFmtId="0" fontId="32" fillId="0" borderId="0" xfId="0" applyFont="1" applyAlignment="1">
      <alignment horizontal="center" vertical="center" wrapText="1"/>
    </xf>
    <xf numFmtId="0" fontId="6" fillId="0" borderId="0" xfId="0" applyFont="1" applyAlignment="1">
      <alignment horizontal="left" vertical="center"/>
    </xf>
    <xf numFmtId="0" fontId="30" fillId="0" borderId="0" xfId="0" applyFont="1" applyAlignment="1">
      <alignment vertical="top" wrapText="1"/>
    </xf>
    <xf numFmtId="0" fontId="16" fillId="0" borderId="4" xfId="0" applyFont="1" applyBorder="1" applyAlignment="1">
      <alignment horizontal="center" vertical="center" wrapText="1"/>
    </xf>
    <xf numFmtId="0" fontId="8" fillId="0" borderId="4" xfId="0" applyFont="1" applyBorder="1" applyAlignment="1">
      <alignment wrapText="1"/>
    </xf>
    <xf numFmtId="0" fontId="30" fillId="0" borderId="4" xfId="0" applyFont="1" applyBorder="1" applyAlignment="1">
      <alignment horizontal="center" vertical="center" wrapText="1"/>
    </xf>
    <xf numFmtId="0" fontId="8" fillId="0" borderId="0" xfId="0" applyFont="1" applyAlignment="1">
      <alignment wrapText="1"/>
    </xf>
    <xf numFmtId="0" fontId="5" fillId="0" borderId="0" xfId="0" applyFont="1" applyAlignment="1">
      <alignment horizontal="center" vertical="top" wrapText="1"/>
    </xf>
    <xf numFmtId="0" fontId="30" fillId="0" borderId="0" xfId="0" applyFont="1" applyAlignment="1">
      <alignment horizontal="left" vertical="top" wrapText="1"/>
    </xf>
    <xf numFmtId="0" fontId="30" fillId="0" borderId="0" xfId="0" applyFont="1" applyAlignment="1">
      <alignment horizontal="center" vertical="top" wrapText="1"/>
    </xf>
    <xf numFmtId="9" fontId="5" fillId="0" borderId="0" xfId="0" applyNumberFormat="1" applyFont="1" applyAlignment="1">
      <alignment horizontal="center"/>
    </xf>
    <xf numFmtId="164" fontId="5" fillId="0" borderId="0" xfId="0" applyNumberFormat="1" applyFont="1" applyAlignment="1">
      <alignment horizontal="center" vertical="center"/>
    </xf>
    <xf numFmtId="0" fontId="6" fillId="0" borderId="4" xfId="0" applyFont="1" applyBorder="1" applyAlignment="1">
      <alignment horizontal="left" vertical="top"/>
    </xf>
    <xf numFmtId="0" fontId="30" fillId="0" borderId="0" xfId="0" applyFont="1" applyAlignment="1">
      <alignment horizontal="center" vertical="center" wrapText="1"/>
    </xf>
    <xf numFmtId="0" fontId="29" fillId="0" borderId="0" xfId="0" applyFont="1" applyAlignment="1">
      <alignment wrapText="1"/>
    </xf>
    <xf numFmtId="0" fontId="8" fillId="0" borderId="0" xfId="0" applyFont="1" applyAlignment="1">
      <alignment horizontal="left" wrapText="1"/>
    </xf>
    <xf numFmtId="0" fontId="29" fillId="0" borderId="0" xfId="0" applyFont="1" applyAlignment="1">
      <alignment horizontal="left" vertical="top" wrapText="1"/>
    </xf>
    <xf numFmtId="0" fontId="8" fillId="0" borderId="0" xfId="0" applyFont="1" applyAlignment="1">
      <alignment horizontal="left" vertical="top"/>
    </xf>
    <xf numFmtId="9" fontId="5" fillId="0" borderId="9" xfId="0" applyNumberFormat="1" applyFont="1" applyBorder="1" applyAlignment="1">
      <alignment horizontal="center" vertical="center" wrapText="1"/>
    </xf>
    <xf numFmtId="0" fontId="8" fillId="0" borderId="9" xfId="0" applyFont="1" applyBorder="1" applyAlignment="1">
      <alignment horizontal="center" vertical="top" wrapText="1"/>
    </xf>
    <xf numFmtId="1" fontId="5" fillId="0" borderId="0" xfId="0" applyNumberFormat="1" applyFont="1" applyAlignment="1">
      <alignment horizontal="right" vertical="center" wrapText="1"/>
    </xf>
    <xf numFmtId="0" fontId="8" fillId="0" borderId="17" xfId="0" applyFont="1" applyBorder="1" applyAlignment="1">
      <alignment horizontal="left" vertical="top"/>
    </xf>
    <xf numFmtId="9" fontId="5"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5" fillId="0" borderId="4" xfId="0" applyFont="1" applyBorder="1"/>
    <xf numFmtId="0" fontId="5" fillId="5" borderId="4" xfId="0" applyFont="1" applyFill="1" applyBorder="1" applyAlignment="1">
      <alignment horizontal="center" vertical="center"/>
    </xf>
    <xf numFmtId="0" fontId="5" fillId="0" borderId="4" xfId="0" applyFont="1" applyBorder="1" applyAlignment="1">
      <alignment wrapText="1"/>
    </xf>
    <xf numFmtId="9" fontId="5" fillId="0" borderId="0" xfId="0" applyNumberFormat="1" applyFont="1"/>
    <xf numFmtId="0" fontId="6" fillId="3" borderId="4" xfId="0" applyFont="1" applyFill="1" applyBorder="1" applyAlignment="1">
      <alignment horizontal="center" vertical="center"/>
    </xf>
    <xf numFmtId="0" fontId="6" fillId="3" borderId="4" xfId="0" applyFont="1" applyFill="1" applyBorder="1" applyAlignment="1">
      <alignment horizontal="center" vertical="center" wrapText="1"/>
    </xf>
    <xf numFmtId="0" fontId="5" fillId="0" borderId="4" xfId="0" applyFont="1" applyBorder="1" applyAlignment="1">
      <alignment horizontal="center"/>
    </xf>
    <xf numFmtId="10" fontId="5" fillId="0" borderId="4" xfId="0" applyNumberFormat="1" applyFont="1" applyBorder="1" applyAlignment="1">
      <alignment horizontal="right"/>
    </xf>
    <xf numFmtId="0" fontId="29" fillId="3" borderId="4" xfId="0" applyFont="1" applyFill="1" applyBorder="1" applyAlignment="1">
      <alignment horizontal="center" vertical="top"/>
    </xf>
    <xf numFmtId="0" fontId="8" fillId="0" borderId="4" xfId="0" applyFont="1" applyBorder="1" applyAlignment="1">
      <alignment horizontal="center"/>
    </xf>
    <xf numFmtId="0" fontId="8" fillId="0" borderId="4" xfId="0" applyFont="1" applyBorder="1" applyAlignment="1">
      <alignment horizontal="left" vertical="top"/>
    </xf>
    <xf numFmtId="10" fontId="8" fillId="0" borderId="4" xfId="0" applyNumberFormat="1" applyFont="1" applyBorder="1" applyAlignment="1">
      <alignment horizontal="left" vertical="top"/>
    </xf>
    <xf numFmtId="10" fontId="8" fillId="0" borderId="0" xfId="0" applyNumberFormat="1" applyFont="1" applyAlignment="1">
      <alignment horizontal="left" vertical="top"/>
    </xf>
    <xf numFmtId="0" fontId="5" fillId="0" borderId="4" xfId="0" quotePrefix="1" applyFont="1" applyBorder="1" applyAlignment="1">
      <alignment horizontal="center"/>
    </xf>
    <xf numFmtId="0" fontId="6" fillId="3" borderId="4" xfId="0" applyFont="1" applyFill="1" applyBorder="1" applyAlignment="1">
      <alignment horizontal="center" vertical="top" wrapText="1"/>
    </xf>
    <xf numFmtId="9" fontId="5" fillId="0" borderId="4" xfId="0" applyNumberFormat="1" applyFont="1" applyBorder="1" applyAlignment="1">
      <alignment horizontal="right"/>
    </xf>
    <xf numFmtId="9" fontId="5" fillId="0" borderId="0" xfId="0" applyNumberFormat="1" applyFont="1" applyAlignment="1">
      <alignment horizontal="left"/>
    </xf>
    <xf numFmtId="9" fontId="5" fillId="0" borderId="18" xfId="0" applyNumberFormat="1" applyFont="1" applyBorder="1" applyAlignment="1">
      <alignment horizontal="right"/>
    </xf>
    <xf numFmtId="0" fontId="29" fillId="3" borderId="4" xfId="0" applyFont="1" applyFill="1" applyBorder="1" applyAlignment="1">
      <alignment horizontal="center" vertical="top" wrapText="1"/>
    </xf>
    <xf numFmtId="10" fontId="5" fillId="0" borderId="5" xfId="0" applyNumberFormat="1" applyFont="1" applyBorder="1"/>
    <xf numFmtId="0" fontId="5" fillId="0" borderId="10" xfId="0" applyFont="1" applyBorder="1" applyAlignment="1">
      <alignment horizontal="left"/>
    </xf>
    <xf numFmtId="10" fontId="5" fillId="0" borderId="10" xfId="0" applyNumberFormat="1" applyFont="1" applyBorder="1"/>
    <xf numFmtId="165" fontId="5" fillId="0" borderId="0" xfId="0" applyNumberFormat="1" applyFont="1" applyAlignment="1">
      <alignment horizontal="center"/>
    </xf>
    <xf numFmtId="0" fontId="8" fillId="0" borderId="4"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center" wrapText="1"/>
    </xf>
    <xf numFmtId="166" fontId="5" fillId="0" borderId="0" xfId="0" applyNumberFormat="1" applyFont="1" applyAlignment="1">
      <alignment horizontal="right" vertical="top"/>
    </xf>
    <xf numFmtId="0" fontId="8" fillId="3" borderId="4" xfId="0" applyFont="1" applyFill="1" applyBorder="1"/>
    <xf numFmtId="166" fontId="6" fillId="3" borderId="4" xfId="0" applyNumberFormat="1" applyFont="1" applyFill="1" applyBorder="1" applyAlignment="1">
      <alignment horizontal="center" vertical="top"/>
    </xf>
    <xf numFmtId="166" fontId="5" fillId="0" borderId="4" xfId="0" applyNumberFormat="1" applyFont="1" applyBorder="1" applyAlignment="1">
      <alignment horizontal="center" vertical="center"/>
    </xf>
    <xf numFmtId="16" fontId="5" fillId="0" borderId="7" xfId="0" applyNumberFormat="1" applyFont="1" applyBorder="1" applyAlignment="1">
      <alignment horizontal="center"/>
    </xf>
    <xf numFmtId="0" fontId="5" fillId="0" borderId="7" xfId="0" applyFont="1" applyBorder="1" applyAlignment="1">
      <alignment horizontal="center"/>
    </xf>
    <xf numFmtId="4" fontId="5" fillId="0" borderId="0" xfId="0" applyNumberFormat="1" applyFont="1" applyAlignment="1">
      <alignment horizontal="right" vertical="top"/>
    </xf>
    <xf numFmtId="166" fontId="5" fillId="0" borderId="0" xfId="0" applyNumberFormat="1" applyFont="1" applyAlignment="1">
      <alignment horizontal="center" vertical="top"/>
    </xf>
    <xf numFmtId="166" fontId="5" fillId="0" borderId="9" xfId="0" applyNumberFormat="1" applyFont="1" applyBorder="1" applyAlignment="1">
      <alignment horizontal="center"/>
    </xf>
    <xf numFmtId="0" fontId="6" fillId="3" borderId="4" xfId="0" applyFont="1" applyFill="1" applyBorder="1" applyAlignment="1">
      <alignment vertical="center"/>
    </xf>
    <xf numFmtId="0" fontId="6" fillId="0" borderId="0" xfId="0" applyFont="1" applyAlignment="1">
      <alignment horizontal="center"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37" fontId="5" fillId="0" borderId="0" xfId="0" applyNumberFormat="1" applyFont="1" applyAlignment="1">
      <alignment vertical="center"/>
    </xf>
    <xf numFmtId="0" fontId="6" fillId="0" borderId="4" xfId="0" applyFont="1" applyBorder="1" applyAlignment="1">
      <alignment vertical="center"/>
    </xf>
    <xf numFmtId="37" fontId="6" fillId="0" borderId="4" xfId="0" applyNumberFormat="1" applyFont="1" applyBorder="1" applyAlignment="1">
      <alignment horizontal="center" vertical="center"/>
    </xf>
    <xf numFmtId="0" fontId="5" fillId="0" borderId="0" xfId="0" applyFont="1" applyAlignment="1">
      <alignment horizontal="left" vertical="center"/>
    </xf>
    <xf numFmtId="49" fontId="33" fillId="0" borderId="0" xfId="0" applyNumberFormat="1" applyFont="1" applyAlignment="1">
      <alignment horizontal="center" vertical="center"/>
    </xf>
    <xf numFmtId="0" fontId="5" fillId="0" borderId="9" xfId="0" applyFont="1" applyBorder="1" applyAlignment="1">
      <alignment horizontal="left" vertical="top"/>
    </xf>
    <xf numFmtId="0" fontId="6" fillId="3" borderId="4" xfId="0" applyFont="1" applyFill="1" applyBorder="1"/>
    <xf numFmtId="0" fontId="34" fillId="3" borderId="4" xfId="0" applyFont="1" applyFill="1" applyBorder="1" applyAlignment="1">
      <alignment horizontal="center" vertical="center" wrapText="1"/>
    </xf>
    <xf numFmtId="0" fontId="5" fillId="3" borderId="4" xfId="0" applyFont="1" applyFill="1" applyBorder="1"/>
    <xf numFmtId="49" fontId="5" fillId="0" borderId="4" xfId="0" applyNumberFormat="1" applyFont="1" applyBorder="1" applyAlignment="1">
      <alignment horizontal="center" vertical="center"/>
    </xf>
    <xf numFmtId="166" fontId="5" fillId="0" borderId="0" xfId="0" applyNumberFormat="1" applyFont="1" applyAlignment="1">
      <alignment horizontal="right"/>
    </xf>
    <xf numFmtId="2" fontId="5" fillId="0" borderId="9" xfId="0" applyNumberFormat="1" applyFont="1" applyBorder="1" applyAlignment="1">
      <alignment horizontal="center" wrapText="1"/>
    </xf>
    <xf numFmtId="0" fontId="5" fillId="0" borderId="9" xfId="0" applyFont="1" applyBorder="1" applyAlignment="1">
      <alignment horizontal="center" vertical="top" wrapText="1"/>
    </xf>
    <xf numFmtId="0" fontId="22" fillId="0" borderId="0" xfId="0" applyFont="1" applyAlignment="1">
      <alignment wrapText="1"/>
    </xf>
    <xf numFmtId="0" fontId="3" fillId="0" borderId="0" xfId="0" applyFont="1" applyAlignment="1">
      <alignment horizontal="center" vertical="center"/>
    </xf>
    <xf numFmtId="49" fontId="5" fillId="0" borderId="0" xfId="0" applyNumberFormat="1" applyFont="1" applyAlignment="1">
      <alignment horizontal="center"/>
    </xf>
    <xf numFmtId="0" fontId="20" fillId="0" borderId="0" xfId="0" applyFont="1" applyAlignment="1">
      <alignment vertical="top" wrapText="1"/>
    </xf>
    <xf numFmtId="9" fontId="6" fillId="3" borderId="4" xfId="0" applyNumberFormat="1" applyFont="1" applyFill="1" applyBorder="1" applyAlignment="1">
      <alignment horizontal="center" vertical="center" wrapText="1"/>
    </xf>
    <xf numFmtId="9" fontId="29" fillId="3" borderId="4" xfId="0" applyNumberFormat="1" applyFont="1" applyFill="1" applyBorder="1" applyAlignment="1">
      <alignment horizontal="center" vertical="center" wrapText="1"/>
    </xf>
    <xf numFmtId="9" fontId="5" fillId="0" borderId="4" xfId="0" applyNumberFormat="1" applyFont="1" applyBorder="1" applyAlignment="1">
      <alignment horizontal="center" vertical="center"/>
    </xf>
    <xf numFmtId="1" fontId="5" fillId="0" borderId="4" xfId="0" applyNumberFormat="1" applyFont="1" applyBorder="1" applyAlignment="1">
      <alignment horizontal="center" vertical="center"/>
    </xf>
    <xf numFmtId="0" fontId="29" fillId="3" borderId="4" xfId="0" applyFont="1" applyFill="1" applyBorder="1" applyAlignment="1">
      <alignment horizontal="center" vertical="center" wrapText="1"/>
    </xf>
    <xf numFmtId="49" fontId="5" fillId="0" borderId="0" xfId="0" applyNumberFormat="1" applyFont="1" applyAlignment="1">
      <alignment horizontal="left" vertical="center"/>
    </xf>
    <xf numFmtId="0" fontId="6" fillId="0" borderId="4" xfId="0" applyFont="1" applyBorder="1" applyAlignment="1">
      <alignment horizontal="center"/>
    </xf>
    <xf numFmtId="0" fontId="5" fillId="3" borderId="4" xfId="0" applyFont="1" applyFill="1" applyBorder="1" applyAlignment="1">
      <alignment horizontal="center"/>
    </xf>
    <xf numFmtId="167" fontId="5" fillId="0" borderId="4" xfId="0" applyNumberFormat="1" applyFont="1" applyBorder="1" applyAlignment="1">
      <alignment horizontal="center" vertical="center"/>
    </xf>
    <xf numFmtId="0" fontId="29" fillId="3" borderId="4" xfId="0" applyFont="1" applyFill="1" applyBorder="1" applyAlignment="1">
      <alignment horizontal="left" vertical="top" wrapText="1"/>
    </xf>
    <xf numFmtId="167" fontId="5" fillId="3" borderId="4" xfId="0" applyNumberFormat="1" applyFont="1" applyFill="1" applyBorder="1" applyAlignment="1">
      <alignment horizontal="right"/>
    </xf>
    <xf numFmtId="0" fontId="6" fillId="3" borderId="14" xfId="0" applyFont="1" applyFill="1" applyBorder="1" applyAlignment="1">
      <alignment horizontal="left" vertical="top" wrapText="1"/>
    </xf>
    <xf numFmtId="167" fontId="5" fillId="3" borderId="15" xfId="0" applyNumberFormat="1" applyFont="1" applyFill="1" applyBorder="1" applyAlignment="1">
      <alignment horizontal="right"/>
    </xf>
    <xf numFmtId="167" fontId="5" fillId="3" borderId="19" xfId="0" applyNumberFormat="1" applyFont="1" applyFill="1" applyBorder="1" applyAlignment="1">
      <alignment horizontal="right"/>
    </xf>
    <xf numFmtId="167" fontId="5" fillId="0" borderId="0" xfId="0" applyNumberFormat="1" applyFont="1" applyAlignment="1">
      <alignment horizontal="right"/>
    </xf>
    <xf numFmtId="49" fontId="5" fillId="0" borderId="8" xfId="0" applyNumberFormat="1" applyFont="1" applyBorder="1" applyAlignment="1">
      <alignment horizontal="center" vertical="center"/>
    </xf>
    <xf numFmtId="10" fontId="5" fillId="0" borderId="7" xfId="0" applyNumberFormat="1" applyFont="1" applyBorder="1" applyAlignment="1">
      <alignment horizontal="center"/>
    </xf>
    <xf numFmtId="167" fontId="5" fillId="2" borderId="4" xfId="0" applyNumberFormat="1" applyFont="1" applyFill="1" applyBorder="1" applyAlignment="1">
      <alignment horizontal="right"/>
    </xf>
    <xf numFmtId="168" fontId="5" fillId="0" borderId="4" xfId="0" applyNumberFormat="1" applyFont="1" applyBorder="1" applyAlignment="1">
      <alignment horizontal="center" vertical="center" wrapText="1"/>
    </xf>
    <xf numFmtId="0" fontId="6" fillId="0" borderId="9" xfId="0" applyFont="1" applyBorder="1" applyAlignment="1">
      <alignment horizontal="center" vertical="center" wrapText="1"/>
    </xf>
    <xf numFmtId="0" fontId="29" fillId="0" borderId="9" xfId="0" applyFont="1" applyBorder="1" applyAlignment="1">
      <alignment horizontal="center" vertical="center" wrapText="1"/>
    </xf>
    <xf numFmtId="49" fontId="5" fillId="0" borderId="4" xfId="0" applyNumberFormat="1" applyFont="1" applyBorder="1" applyAlignment="1">
      <alignment horizontal="center" vertical="center" wrapText="1"/>
    </xf>
    <xf numFmtId="0" fontId="6" fillId="3" borderId="4" xfId="0" applyFont="1" applyFill="1" applyBorder="1" applyAlignment="1">
      <alignment horizontal="center" wrapText="1"/>
    </xf>
    <xf numFmtId="0" fontId="6" fillId="0" borderId="6" xfId="0" applyFont="1" applyBorder="1"/>
    <xf numFmtId="0" fontId="6" fillId="0" borderId="7" xfId="0" applyFont="1" applyBorder="1"/>
    <xf numFmtId="0" fontId="6" fillId="3" borderId="19" xfId="0" applyFont="1" applyFill="1" applyBorder="1"/>
    <xf numFmtId="5" fontId="5" fillId="0" borderId="4" xfId="0" applyNumberFormat="1" applyFont="1" applyBorder="1" applyAlignment="1">
      <alignment horizontal="right"/>
    </xf>
    <xf numFmtId="169" fontId="6" fillId="0" borderId="4" xfId="0" applyNumberFormat="1" applyFont="1" applyBorder="1"/>
    <xf numFmtId="169" fontId="5" fillId="0" borderId="4" xfId="0" applyNumberFormat="1" applyFont="1" applyBorder="1" applyAlignment="1">
      <alignment horizontal="right"/>
    </xf>
    <xf numFmtId="169" fontId="5" fillId="0" borderId="8" xfId="0" applyNumberFormat="1" applyFont="1" applyBorder="1" applyAlignment="1">
      <alignment horizontal="right"/>
    </xf>
    <xf numFmtId="0" fontId="22" fillId="3" borderId="4" xfId="0" applyFont="1" applyFill="1" applyBorder="1"/>
    <xf numFmtId="0" fontId="22" fillId="3" borderId="19" xfId="0" applyFont="1" applyFill="1" applyBorder="1"/>
    <xf numFmtId="0" fontId="16" fillId="3" borderId="4" xfId="0" applyFont="1" applyFill="1" applyBorder="1" applyAlignment="1">
      <alignment horizontal="center" vertical="center" wrapText="1"/>
    </xf>
    <xf numFmtId="0" fontId="16" fillId="0" borderId="4" xfId="0" applyFont="1" applyBorder="1" applyAlignment="1">
      <alignment vertical="top"/>
    </xf>
    <xf numFmtId="0" fontId="22" fillId="0" borderId="8" xfId="0" applyFont="1" applyBorder="1" applyAlignment="1">
      <alignment vertical="top" wrapText="1"/>
    </xf>
    <xf numFmtId="0" fontId="22" fillId="0" borderId="4" xfId="0" applyFont="1" applyBorder="1" applyAlignment="1">
      <alignment horizontal="center" vertical="center"/>
    </xf>
    <xf numFmtId="170" fontId="22" fillId="0" borderId="4" xfId="0" applyNumberFormat="1" applyFont="1" applyBorder="1" applyAlignment="1">
      <alignment horizontal="center" vertical="center"/>
    </xf>
    <xf numFmtId="171" fontId="22" fillId="0" borderId="4" xfId="0" applyNumberFormat="1" applyFont="1" applyBorder="1" applyAlignment="1">
      <alignment horizontal="center" vertical="center"/>
    </xf>
    <xf numFmtId="0" fontId="16" fillId="0" borderId="4" xfId="0" applyFont="1" applyBorder="1" applyAlignment="1">
      <alignment vertical="center"/>
    </xf>
    <xf numFmtId="0" fontId="22" fillId="0" borderId="8" xfId="0" applyFont="1" applyBorder="1" applyAlignment="1">
      <alignment vertical="center" wrapText="1"/>
    </xf>
    <xf numFmtId="0" fontId="22" fillId="0" borderId="4" xfId="0" applyFont="1" applyBorder="1" applyAlignment="1">
      <alignment vertical="top"/>
    </xf>
    <xf numFmtId="172" fontId="22" fillId="0" borderId="4" xfId="0" applyNumberFormat="1" applyFont="1" applyBorder="1" applyAlignment="1">
      <alignment horizontal="center" vertical="center"/>
    </xf>
    <xf numFmtId="0" fontId="22" fillId="0" borderId="0" xfId="0" applyFont="1" applyAlignment="1">
      <alignment vertical="top"/>
    </xf>
    <xf numFmtId="1" fontId="6" fillId="0" borderId="4" xfId="0" applyNumberFormat="1" applyFont="1" applyBorder="1" applyAlignment="1">
      <alignment horizontal="center" vertical="center" wrapText="1"/>
    </xf>
    <xf numFmtId="0" fontId="22" fillId="0" borderId="11" xfId="0" applyFont="1" applyBorder="1" applyAlignment="1">
      <alignment vertical="center" wrapText="1"/>
    </xf>
    <xf numFmtId="3" fontId="5" fillId="0" borderId="11" xfId="0" applyNumberFormat="1" applyFont="1" applyBorder="1" applyAlignment="1">
      <alignment horizontal="center" vertical="center" wrapText="1"/>
    </xf>
    <xf numFmtId="10" fontId="5" fillId="0" borderId="11" xfId="0" applyNumberFormat="1" applyFont="1" applyBorder="1" applyAlignment="1">
      <alignment horizontal="center" vertical="center" wrapText="1"/>
    </xf>
    <xf numFmtId="167" fontId="5" fillId="0" borderId="11" xfId="0" applyNumberFormat="1" applyFont="1" applyBorder="1" applyAlignment="1">
      <alignment horizontal="center" vertical="center" wrapText="1"/>
    </xf>
    <xf numFmtId="0" fontId="22" fillId="0" borderId="4" xfId="0" applyFont="1" applyBorder="1" applyAlignment="1">
      <alignment vertical="center" wrapText="1"/>
    </xf>
    <xf numFmtId="3" fontId="5" fillId="0" borderId="4" xfId="0" applyNumberFormat="1" applyFont="1" applyBorder="1" applyAlignment="1">
      <alignment horizontal="center" vertical="center" wrapText="1"/>
    </xf>
    <xf numFmtId="10" fontId="5" fillId="0" borderId="4" xfId="0" applyNumberFormat="1" applyFont="1" applyBorder="1" applyAlignment="1">
      <alignment horizontal="center" vertical="center" wrapText="1"/>
    </xf>
    <xf numFmtId="167" fontId="5" fillId="0" borderId="18" xfId="0" applyNumberFormat="1" applyFont="1" applyBorder="1" applyAlignment="1">
      <alignment horizontal="center" vertical="center"/>
    </xf>
    <xf numFmtId="167" fontId="5" fillId="0" borderId="8" xfId="0" applyNumberFormat="1" applyFont="1" applyBorder="1" applyAlignment="1">
      <alignment horizontal="center" vertical="center"/>
    </xf>
    <xf numFmtId="0" fontId="20" fillId="0" borderId="0" xfId="0" applyFont="1" applyAlignment="1">
      <alignment horizontal="left" vertical="top" wrapText="1"/>
    </xf>
    <xf numFmtId="1" fontId="5" fillId="0" borderId="9" xfId="0" applyNumberFormat="1" applyFont="1" applyBorder="1" applyAlignment="1">
      <alignment horizontal="center"/>
    </xf>
    <xf numFmtId="167" fontId="5" fillId="0" borderId="9" xfId="0" applyNumberFormat="1" applyFont="1" applyBorder="1" applyAlignment="1">
      <alignment horizontal="center"/>
    </xf>
    <xf numFmtId="172" fontId="5" fillId="0" borderId="0" xfId="0" applyNumberFormat="1" applyFont="1" applyAlignment="1">
      <alignment horizontal="center"/>
    </xf>
    <xf numFmtId="166" fontId="5" fillId="0" borderId="0" xfId="0" applyNumberFormat="1" applyFont="1"/>
    <xf numFmtId="166" fontId="5" fillId="0" borderId="0" xfId="0" applyNumberFormat="1" applyFont="1" applyAlignment="1">
      <alignment horizontal="center" vertical="center"/>
    </xf>
    <xf numFmtId="0" fontId="5" fillId="5" borderId="29" xfId="0" applyFont="1" applyFill="1" applyBorder="1"/>
    <xf numFmtId="2" fontId="5" fillId="0" borderId="4" xfId="0" applyNumberFormat="1" applyFont="1" applyBorder="1" applyAlignment="1">
      <alignment horizontal="center" vertical="center"/>
    </xf>
    <xf numFmtId="0" fontId="16" fillId="3" borderId="4" xfId="0" applyFont="1" applyFill="1" applyBorder="1" applyAlignment="1">
      <alignment horizontal="center"/>
    </xf>
    <xf numFmtId="0" fontId="5" fillId="2" borderId="4" xfId="0" applyFont="1" applyFill="1" applyBorder="1" applyAlignment="1">
      <alignment horizontal="center"/>
    </xf>
    <xf numFmtId="0" fontId="6" fillId="0" borderId="0" xfId="0" applyFont="1" applyAlignment="1">
      <alignment vertical="top"/>
    </xf>
    <xf numFmtId="0" fontId="22" fillId="0" borderId="4" xfId="0" applyFont="1" applyBorder="1" applyAlignment="1">
      <alignment horizontal="center" vertical="top" wrapText="1"/>
    </xf>
    <xf numFmtId="0" fontId="22" fillId="0" borderId="6" xfId="0" applyFont="1" applyBorder="1" applyAlignment="1">
      <alignment horizontal="center" vertical="top" wrapText="1"/>
    </xf>
    <xf numFmtId="0" fontId="22" fillId="0" borderId="7" xfId="0" applyFont="1" applyBorder="1" applyAlignment="1">
      <alignment horizontal="center" vertical="top" wrapText="1"/>
    </xf>
    <xf numFmtId="0" fontId="22" fillId="0" borderId="8" xfId="0" applyFont="1" applyBorder="1" applyAlignment="1">
      <alignment horizontal="center" vertical="top" wrapText="1"/>
    </xf>
    <xf numFmtId="0" fontId="22" fillId="0" borderId="4" xfId="0" applyFont="1" applyBorder="1" applyAlignment="1">
      <alignment horizontal="center" vertical="center" wrapText="1"/>
    </xf>
    <xf numFmtId="0" fontId="37" fillId="0" borderId="4" xfId="0" applyFont="1" applyBorder="1" applyAlignment="1">
      <alignment horizontal="center" vertical="center" wrapText="1"/>
    </xf>
    <xf numFmtId="0" fontId="13" fillId="0" borderId="0" xfId="0" applyFont="1"/>
    <xf numFmtId="0" fontId="8" fillId="0" borderId="4" xfId="0" applyFont="1" applyBorder="1" applyAlignment="1">
      <alignment vertical="top"/>
    </xf>
    <xf numFmtId="0" fontId="23" fillId="0" borderId="0" xfId="0" applyFont="1" applyAlignment="1">
      <alignment wrapText="1"/>
    </xf>
    <xf numFmtId="49" fontId="6" fillId="0" borderId="4" xfId="0" applyNumberFormat="1" applyFont="1" applyBorder="1" applyAlignment="1">
      <alignment horizontal="center"/>
    </xf>
    <xf numFmtId="0" fontId="8" fillId="0" borderId="30" xfId="0" applyFont="1" applyBorder="1" applyAlignment="1">
      <alignment vertical="top" wrapText="1"/>
    </xf>
    <xf numFmtId="0" fontId="8" fillId="0" borderId="31" xfId="0" applyFont="1" applyBorder="1" applyAlignment="1">
      <alignment vertical="top" wrapText="1"/>
    </xf>
    <xf numFmtId="0" fontId="8" fillId="0" borderId="31" xfId="0" quotePrefix="1" applyFont="1" applyBorder="1" applyAlignment="1">
      <alignment horizontal="center" vertical="top" wrapText="1"/>
    </xf>
    <xf numFmtId="0" fontId="8" fillId="7" borderId="32" xfId="0" applyFont="1" applyFill="1" applyBorder="1" applyAlignment="1">
      <alignment vertical="top" wrapText="1"/>
    </xf>
    <xf numFmtId="0" fontId="8" fillId="0" borderId="33" xfId="0" applyFont="1" applyBorder="1" applyAlignment="1">
      <alignment vertical="top" wrapText="1"/>
    </xf>
    <xf numFmtId="0" fontId="8" fillId="0" borderId="33" xfId="0" quotePrefix="1" applyFont="1" applyBorder="1" applyAlignment="1">
      <alignment horizontal="center" vertical="top" wrapText="1"/>
    </xf>
    <xf numFmtId="0" fontId="8" fillId="0" borderId="28" xfId="0" applyFont="1" applyBorder="1" applyAlignment="1">
      <alignment vertical="top" wrapText="1"/>
    </xf>
    <xf numFmtId="0" fontId="8" fillId="0" borderId="33" xfId="0" applyFont="1" applyBorder="1" applyAlignment="1">
      <alignment horizontal="center" vertical="top" wrapText="1"/>
    </xf>
    <xf numFmtId="0" fontId="5" fillId="0" borderId="28" xfId="0" applyFont="1" applyBorder="1" applyAlignment="1">
      <alignment vertical="top" wrapText="1"/>
    </xf>
    <xf numFmtId="49" fontId="5" fillId="0" borderId="4" xfId="0" applyNumberFormat="1" applyFont="1" applyBorder="1" applyAlignment="1">
      <alignment horizontal="left" vertical="center"/>
    </xf>
    <xf numFmtId="10" fontId="6" fillId="0" borderId="4" xfId="0" applyNumberFormat="1" applyFont="1" applyBorder="1" applyAlignment="1">
      <alignment horizontal="center" vertical="center"/>
    </xf>
    <xf numFmtId="0" fontId="3" fillId="2" borderId="34" xfId="0" applyFont="1" applyFill="1" applyBorder="1" applyAlignment="1">
      <alignment horizontal="center" vertical="center" wrapText="1"/>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left" vertical="center"/>
    </xf>
    <xf numFmtId="0" fontId="49" fillId="0" borderId="0" xfId="0" applyFont="1" applyAlignment="1">
      <alignment horizontal="center" vertical="center"/>
    </xf>
    <xf numFmtId="0" fontId="5" fillId="0" borderId="34" xfId="0" applyFont="1" applyBorder="1" applyAlignment="1">
      <alignment horizontal="left" vertical="top" wrapText="1"/>
    </xf>
    <xf numFmtId="0" fontId="67" fillId="3" borderId="4" xfId="0" applyFont="1" applyFill="1" applyBorder="1" applyAlignment="1">
      <alignment horizontal="center" vertical="center" wrapText="1"/>
    </xf>
    <xf numFmtId="0" fontId="68" fillId="4" borderId="8" xfId="0" applyFont="1" applyFill="1" applyBorder="1" applyAlignment="1">
      <alignment horizontal="center" vertical="center" wrapText="1"/>
    </xf>
    <xf numFmtId="16" fontId="5" fillId="0" borderId="9" xfId="0" applyNumberFormat="1" applyFont="1" applyBorder="1" applyAlignment="1">
      <alignment horizontal="center"/>
    </xf>
    <xf numFmtId="0" fontId="4" fillId="9" borderId="35" xfId="2" applyFont="1" applyFill="1" applyBorder="1" applyAlignment="1">
      <alignment horizontal="center" vertical="center"/>
    </xf>
    <xf numFmtId="15" fontId="5" fillId="0" borderId="9" xfId="0" applyNumberFormat="1" applyFont="1" applyBorder="1" applyAlignment="1">
      <alignment horizontal="center"/>
    </xf>
    <xf numFmtId="0" fontId="4" fillId="0" borderId="35" xfId="2" applyFont="1" applyBorder="1" applyAlignment="1">
      <alignment horizontal="center" vertical="center"/>
    </xf>
    <xf numFmtId="0" fontId="70" fillId="8" borderId="37" xfId="2" applyFont="1" applyFill="1" applyBorder="1" applyAlignment="1">
      <alignment vertical="center"/>
    </xf>
    <xf numFmtId="0" fontId="70" fillId="8" borderId="38" xfId="2" applyFont="1" applyFill="1" applyBorder="1" applyAlignment="1">
      <alignment vertical="center"/>
    </xf>
    <xf numFmtId="49" fontId="4" fillId="0" borderId="35" xfId="2" applyNumberFormat="1" applyFont="1" applyBorder="1" applyAlignment="1">
      <alignment horizontal="center"/>
    </xf>
    <xf numFmtId="49" fontId="4" fillId="0" borderId="35" xfId="2" applyNumberFormat="1" applyFont="1" applyBorder="1" applyAlignment="1">
      <alignment horizontal="center" vertical="center"/>
    </xf>
    <xf numFmtId="2" fontId="5" fillId="0" borderId="5" xfId="0" applyNumberFormat="1" applyFont="1" applyBorder="1" applyAlignment="1">
      <alignment horizontal="center" vertical="center"/>
    </xf>
    <xf numFmtId="9" fontId="5" fillId="0" borderId="4" xfId="5" applyFont="1" applyBorder="1" applyAlignment="1">
      <alignment horizontal="left" vertical="center" wrapText="1"/>
    </xf>
    <xf numFmtId="0" fontId="5" fillId="0" borderId="4" xfId="6" applyFont="1" applyBorder="1" applyAlignment="1">
      <alignment horizontal="center" vertical="center"/>
    </xf>
    <xf numFmtId="0" fontId="5" fillId="0" borderId="9" xfId="0" applyFont="1" applyBorder="1" applyAlignment="1">
      <alignment horizontal="left"/>
    </xf>
    <xf numFmtId="0" fontId="4" fillId="0" borderId="9" xfId="0" applyFont="1" applyBorder="1"/>
    <xf numFmtId="0" fontId="6" fillId="0" borderId="9" xfId="0" applyFont="1" applyBorder="1" applyAlignment="1">
      <alignment horizontal="left"/>
    </xf>
    <xf numFmtId="0" fontId="69" fillId="0" borderId="9" xfId="1" applyBorder="1" applyAlignment="1">
      <alignment horizontal="left" wrapText="1"/>
    </xf>
    <xf numFmtId="0" fontId="3" fillId="2" borderId="1" xfId="0" applyFont="1" applyFill="1" applyBorder="1" applyAlignment="1">
      <alignment horizontal="center" vertical="center"/>
    </xf>
    <xf numFmtId="0" fontId="4" fillId="0" borderId="2" xfId="0" applyFont="1" applyBorder="1"/>
    <xf numFmtId="0" fontId="4" fillId="0" borderId="3" xfId="0" applyFont="1" applyBorder="1"/>
    <xf numFmtId="0" fontId="5" fillId="0" borderId="0" xfId="0" applyFont="1" applyAlignment="1">
      <alignment horizontal="left" vertical="top" wrapText="1"/>
    </xf>
    <xf numFmtId="0" fontId="0" fillId="0" borderId="0" xfId="0"/>
    <xf numFmtId="0" fontId="5" fillId="0" borderId="0" xfId="0" applyFont="1" applyAlignment="1">
      <alignment horizontal="left" wrapText="1"/>
    </xf>
    <xf numFmtId="0" fontId="7" fillId="0" borderId="6" xfId="0" applyFont="1" applyBorder="1" applyAlignment="1">
      <alignment horizontal="center" vertical="center"/>
    </xf>
    <xf numFmtId="0" fontId="4" fillId="0" borderId="7" xfId="0" applyFont="1" applyBorder="1"/>
    <xf numFmtId="0" fontId="4" fillId="0" borderId="8" xfId="0" applyFont="1" applyBorder="1"/>
    <xf numFmtId="0" fontId="5" fillId="0" borderId="6" xfId="0" applyFont="1" applyBorder="1" applyAlignment="1">
      <alignment horizontal="left" vertical="top" wrapText="1"/>
    </xf>
    <xf numFmtId="0" fontId="5" fillId="0" borderId="9" xfId="0" applyFont="1" applyBorder="1" applyAlignment="1">
      <alignment horizontal="left" wrapText="1"/>
    </xf>
    <xf numFmtId="0" fontId="5" fillId="0" borderId="10" xfId="0" applyFont="1" applyBorder="1" applyAlignment="1">
      <alignment horizontal="left" vertical="top" wrapText="1"/>
    </xf>
    <xf numFmtId="0" fontId="4" fillId="0" borderId="10" xfId="0" applyFont="1" applyBorder="1"/>
    <xf numFmtId="0" fontId="6" fillId="0" borderId="0" xfId="0" applyFont="1" applyAlignment="1">
      <alignment horizontal="left" vertical="center" wrapText="1"/>
    </xf>
    <xf numFmtId="0" fontId="9" fillId="0" borderId="0" xfId="0" applyFont="1" applyAlignment="1">
      <alignment horizontal="left" vertical="top" wrapText="1"/>
    </xf>
    <xf numFmtId="0" fontId="5" fillId="0" borderId="0" xfId="0" applyFont="1" applyAlignment="1">
      <alignment horizontal="left" vertical="center" wrapText="1"/>
    </xf>
    <xf numFmtId="0" fontId="6" fillId="0" borderId="6" xfId="0" applyFont="1" applyBorder="1" applyAlignment="1">
      <alignment horizontal="center" vertical="center"/>
    </xf>
    <xf numFmtId="0" fontId="5" fillId="0" borderId="5" xfId="0" applyFont="1" applyBorder="1" applyAlignment="1">
      <alignment horizontal="center" vertical="center"/>
    </xf>
    <xf numFmtId="0" fontId="4" fillId="0" borderId="11" xfId="0" applyFont="1" applyBorder="1"/>
    <xf numFmtId="0" fontId="6" fillId="0" borderId="0" xfId="0" applyFont="1" applyAlignment="1">
      <alignment horizontal="left" wrapText="1"/>
    </xf>
    <xf numFmtId="0" fontId="66" fillId="0" borderId="0" xfId="0" applyFont="1" applyAlignment="1">
      <alignment vertical="top" wrapText="1"/>
    </xf>
    <xf numFmtId="0" fontId="5" fillId="0" borderId="0" xfId="0" applyFont="1" applyAlignment="1">
      <alignment vertical="top" wrapText="1"/>
    </xf>
    <xf numFmtId="0" fontId="17" fillId="0" borderId="6" xfId="0" applyFont="1" applyBorder="1"/>
    <xf numFmtId="0" fontId="19" fillId="0" borderId="6" xfId="0" applyFont="1" applyBorder="1"/>
    <xf numFmtId="0" fontId="18" fillId="0" borderId="6" xfId="0" applyFont="1" applyBorder="1"/>
    <xf numFmtId="0" fontId="5" fillId="3" borderId="6" xfId="0" applyFont="1" applyFill="1" applyBorder="1" applyAlignment="1">
      <alignment vertical="center"/>
    </xf>
    <xf numFmtId="0" fontId="5" fillId="0" borderId="6" xfId="0" applyFont="1" applyBorder="1"/>
    <xf numFmtId="0" fontId="22" fillId="0" borderId="6" xfId="0" applyFont="1" applyBorder="1" applyAlignment="1">
      <alignment horizontal="left" vertical="top" wrapText="1"/>
    </xf>
    <xf numFmtId="0" fontId="4" fillId="0" borderId="17" xfId="0" applyFont="1" applyBorder="1"/>
    <xf numFmtId="0" fontId="5" fillId="0" borderId="9" xfId="0" applyFont="1" applyBorder="1" applyAlignment="1">
      <alignment horizontal="left" vertical="top" wrapText="1"/>
    </xf>
    <xf numFmtId="0" fontId="12" fillId="0" borderId="9" xfId="0" applyFont="1" applyBorder="1" applyAlignment="1">
      <alignment horizontal="center" vertical="center" wrapText="1"/>
    </xf>
    <xf numFmtId="0" fontId="6" fillId="0" borderId="0" xfId="0" applyFont="1" applyAlignment="1">
      <alignment horizontal="center" vertical="center" wrapText="1"/>
    </xf>
    <xf numFmtId="0" fontId="12" fillId="3" borderId="5" xfId="0" applyFont="1" applyFill="1" applyBorder="1" applyAlignment="1">
      <alignment horizontal="center" vertical="center" wrapText="1"/>
    </xf>
    <xf numFmtId="0" fontId="16" fillId="0" borderId="5" xfId="0" applyFont="1" applyBorder="1" applyAlignment="1">
      <alignment horizontal="center" vertical="center" wrapText="1"/>
    </xf>
    <xf numFmtId="0" fontId="25" fillId="0" borderId="0" xfId="0" applyFont="1" applyAlignment="1">
      <alignment horizontal="center" vertical="center" wrapText="1"/>
    </xf>
    <xf numFmtId="0" fontId="23" fillId="0" borderId="6" xfId="0" applyFont="1" applyBorder="1" applyAlignment="1">
      <alignment horizontal="left" vertical="top" wrapText="1"/>
    </xf>
    <xf numFmtId="0" fontId="5" fillId="3" borderId="6" xfId="0" applyFont="1" applyFill="1" applyBorder="1" applyAlignment="1">
      <alignment horizontal="center"/>
    </xf>
    <xf numFmtId="0" fontId="26" fillId="3" borderId="5" xfId="0" applyFont="1" applyFill="1" applyBorder="1" applyAlignment="1">
      <alignment horizontal="center" vertical="center" wrapText="1"/>
    </xf>
    <xf numFmtId="0" fontId="15" fillId="0" borderId="0" xfId="0" applyFont="1" applyAlignment="1">
      <alignment horizontal="left" vertical="center" wrapText="1"/>
    </xf>
    <xf numFmtId="0" fontId="30" fillId="0" borderId="0" xfId="0" applyFont="1" applyAlignment="1">
      <alignment vertical="top" wrapText="1"/>
    </xf>
    <xf numFmtId="0" fontId="8" fillId="0" borderId="0" xfId="0" applyFont="1" applyAlignment="1">
      <alignment horizontal="left" vertical="top" wrapText="1"/>
    </xf>
    <xf numFmtId="0" fontId="5" fillId="0" borderId="12" xfId="0" applyFont="1" applyBorder="1" applyAlignment="1">
      <alignment horizontal="left"/>
    </xf>
    <xf numFmtId="0" fontId="4" fillId="0" borderId="13" xfId="0" applyFont="1" applyBorder="1"/>
    <xf numFmtId="0" fontId="6" fillId="0" borderId="0" xfId="0" applyFont="1" applyAlignment="1">
      <alignment horizontal="left" vertical="top"/>
    </xf>
    <xf numFmtId="0" fontId="6" fillId="0" borderId="0" xfId="0" applyFont="1" applyAlignment="1">
      <alignment horizontal="left" vertical="top" wrapText="1"/>
    </xf>
    <xf numFmtId="0" fontId="29" fillId="0" borderId="0" xfId="0" applyFont="1" applyAlignment="1">
      <alignment horizontal="left" vertical="top" wrapText="1"/>
    </xf>
    <xf numFmtId="0" fontId="5" fillId="0" borderId="12" xfId="0" applyFont="1" applyBorder="1" applyAlignment="1">
      <alignment horizontal="left" vertical="top" wrapText="1"/>
    </xf>
    <xf numFmtId="0" fontId="4" fillId="0" borderId="20" xfId="0" applyFont="1" applyBorder="1"/>
    <xf numFmtId="0" fontId="4" fillId="0" borderId="16" xfId="0" applyFont="1" applyBorder="1"/>
    <xf numFmtId="0" fontId="8" fillId="0" borderId="0" xfId="0" applyFont="1" applyAlignment="1">
      <alignment vertical="top" wrapText="1"/>
    </xf>
    <xf numFmtId="0" fontId="29" fillId="0" borderId="0" xfId="0" applyFont="1"/>
    <xf numFmtId="0" fontId="5" fillId="0" borderId="0" xfId="0" applyFont="1" applyAlignment="1">
      <alignment horizontal="left" vertical="top"/>
    </xf>
    <xf numFmtId="0" fontId="8" fillId="0" borderId="0" xfId="0" applyFont="1"/>
    <xf numFmtId="0" fontId="6" fillId="0" borderId="0" xfId="0" applyFont="1" applyAlignment="1">
      <alignment horizontal="left"/>
    </xf>
    <xf numFmtId="0" fontId="6" fillId="3" borderId="6" xfId="0" applyFont="1" applyFill="1" applyBorder="1" applyAlignment="1">
      <alignment horizontal="center" vertical="top" wrapText="1"/>
    </xf>
    <xf numFmtId="0" fontId="5" fillId="0" borderId="6" xfId="0" applyFont="1" applyBorder="1" applyAlignment="1">
      <alignment horizontal="left" vertical="top"/>
    </xf>
    <xf numFmtId="0" fontId="8" fillId="0" borderId="0" xfId="0" applyFont="1" applyAlignment="1">
      <alignment horizontal="left"/>
    </xf>
    <xf numFmtId="0" fontId="29" fillId="3" borderId="6" xfId="0" applyFont="1" applyFill="1" applyBorder="1" applyAlignment="1">
      <alignment horizontal="center" vertical="top" wrapText="1"/>
    </xf>
    <xf numFmtId="0" fontId="5" fillId="0" borderId="9" xfId="0" applyFont="1" applyBorder="1" applyAlignment="1">
      <alignment horizontal="center" wrapText="1"/>
    </xf>
    <xf numFmtId="0" fontId="6" fillId="0" borderId="9" xfId="0" applyFont="1" applyBorder="1" applyAlignment="1">
      <alignment vertical="top" wrapText="1"/>
    </xf>
    <xf numFmtId="0" fontId="22" fillId="0" borderId="0" xfId="0" applyFont="1" applyAlignment="1">
      <alignment horizontal="left"/>
    </xf>
    <xf numFmtId="0" fontId="5" fillId="0" borderId="18" xfId="0" applyFont="1" applyBorder="1" applyAlignment="1">
      <alignment horizontal="left" vertical="center" wrapText="1"/>
    </xf>
    <xf numFmtId="0" fontId="8" fillId="0" borderId="18" xfId="0" applyFont="1" applyBorder="1" applyAlignment="1">
      <alignment horizontal="left" vertical="center" wrapText="1"/>
    </xf>
    <xf numFmtId="0" fontId="6" fillId="0" borderId="0" xfId="0" applyFont="1" applyAlignment="1">
      <alignment vertical="top" wrapText="1"/>
    </xf>
    <xf numFmtId="0" fontId="30" fillId="0" borderId="0" xfId="0" applyFont="1" applyAlignment="1">
      <alignment horizontal="left"/>
    </xf>
    <xf numFmtId="0" fontId="5" fillId="2" borderId="5" xfId="0" applyFont="1" applyFill="1" applyBorder="1" applyAlignment="1">
      <alignment horizontal="center" vertical="top" wrapText="1"/>
    </xf>
    <xf numFmtId="0" fontId="29" fillId="0" borderId="6" xfId="0" applyFont="1" applyBorder="1" applyAlignment="1">
      <alignment horizontal="center" vertical="top" wrapText="1"/>
    </xf>
    <xf numFmtId="0" fontId="5" fillId="0" borderId="0" xfId="0" applyFont="1" applyAlignment="1">
      <alignment vertical="center" wrapText="1"/>
    </xf>
    <xf numFmtId="0" fontId="8" fillId="0" borderId="6" xfId="0" applyFont="1" applyBorder="1"/>
    <xf numFmtId="0" fontId="5" fillId="0" borderId="0" xfId="0" applyFont="1" applyAlignment="1">
      <alignment horizontal="left"/>
    </xf>
    <xf numFmtId="0" fontId="6" fillId="3" borderId="6" xfId="0" applyFont="1" applyFill="1" applyBorder="1" applyAlignment="1">
      <alignment horizontal="center"/>
    </xf>
    <xf numFmtId="0" fontId="30" fillId="0" borderId="0" xfId="0" applyFont="1" applyAlignment="1">
      <alignment vertical="center" wrapText="1"/>
    </xf>
    <xf numFmtId="0" fontId="5" fillId="0" borderId="5" xfId="0" applyFont="1" applyBorder="1" applyAlignment="1">
      <alignment horizontal="center" vertical="center" wrapText="1"/>
    </xf>
    <xf numFmtId="0" fontId="4" fillId="0" borderId="21" xfId="0" applyFont="1" applyBorder="1"/>
    <xf numFmtId="0" fontId="4" fillId="0" borderId="35" xfId="2" applyFont="1" applyBorder="1" applyAlignment="1">
      <alignment horizontal="center" vertical="center" wrapText="1"/>
    </xf>
    <xf numFmtId="0" fontId="22" fillId="0" borderId="0" xfId="0" applyFont="1" applyAlignment="1">
      <alignment wrapText="1"/>
    </xf>
    <xf numFmtId="0" fontId="5" fillId="0" borderId="9" xfId="0" applyFont="1" applyBorder="1" applyAlignment="1">
      <alignment horizontal="center"/>
    </xf>
    <xf numFmtId="0" fontId="8" fillId="0" borderId="0" xfId="0" applyFont="1" applyAlignment="1">
      <alignment wrapText="1"/>
    </xf>
    <xf numFmtId="0" fontId="20" fillId="0" borderId="0" xfId="0" applyFont="1" applyAlignment="1">
      <alignment horizontal="left" vertical="top"/>
    </xf>
    <xf numFmtId="0" fontId="22" fillId="0" borderId="9" xfId="0" applyFont="1" applyBorder="1" applyAlignment="1">
      <alignment horizontal="left" wrapText="1"/>
    </xf>
    <xf numFmtId="0" fontId="6" fillId="3" borderId="6" xfId="0" applyFont="1" applyFill="1" applyBorder="1" applyAlignment="1">
      <alignment horizontal="center" vertical="center" wrapText="1"/>
    </xf>
    <xf numFmtId="49" fontId="5" fillId="0" borderId="6" xfId="0" applyNumberFormat="1" applyFont="1" applyBorder="1" applyAlignment="1">
      <alignment horizontal="center" vertical="center"/>
    </xf>
    <xf numFmtId="0" fontId="5" fillId="0" borderId="6" xfId="0" applyFont="1" applyBorder="1" applyAlignment="1">
      <alignment horizontal="center" vertical="center" wrapText="1"/>
    </xf>
    <xf numFmtId="0" fontId="4" fillId="0" borderId="36" xfId="2" applyFont="1" applyBorder="1" applyAlignment="1">
      <alignment horizontal="left" vertical="top" wrapText="1"/>
    </xf>
    <xf numFmtId="0" fontId="4" fillId="0" borderId="38" xfId="2" applyFont="1" applyBorder="1" applyAlignment="1">
      <alignment horizontal="left" vertical="top" wrapText="1"/>
    </xf>
    <xf numFmtId="0" fontId="5" fillId="0" borderId="18" xfId="0" applyFont="1" applyBorder="1" applyAlignment="1">
      <alignment horizontal="left" vertical="top" wrapText="1"/>
    </xf>
    <xf numFmtId="0" fontId="8" fillId="0" borderId="18" xfId="0" applyFont="1" applyBorder="1" applyAlignment="1">
      <alignment horizontal="left" wrapText="1"/>
    </xf>
    <xf numFmtId="0" fontId="6" fillId="0" borderId="9" xfId="0" applyFont="1" applyBorder="1" applyAlignment="1">
      <alignment horizontal="left" vertical="top" wrapText="1"/>
    </xf>
    <xf numFmtId="0" fontId="5" fillId="3" borderId="6" xfId="0" applyFont="1" applyFill="1" applyBorder="1"/>
    <xf numFmtId="0" fontId="8" fillId="5" borderId="1" xfId="0" applyFont="1" applyFill="1" applyBorder="1" applyAlignment="1">
      <alignment horizontal="left" vertical="top" wrapText="1"/>
    </xf>
    <xf numFmtId="0" fontId="4" fillId="0" borderId="22" xfId="0" applyFont="1" applyBorder="1"/>
    <xf numFmtId="0" fontId="5" fillId="0" borderId="0" xfId="0" applyFont="1"/>
    <xf numFmtId="0" fontId="6" fillId="0" borderId="17" xfId="0" applyFont="1" applyBorder="1" applyAlignment="1">
      <alignment horizontal="center" vertical="center"/>
    </xf>
    <xf numFmtId="0" fontId="6" fillId="3" borderId="23" xfId="0" applyFont="1" applyFill="1" applyBorder="1" applyAlignment="1">
      <alignment horizontal="center" vertical="center" wrapText="1"/>
    </xf>
    <xf numFmtId="0" fontId="4" fillId="0" borderId="26" xfId="0" applyFont="1" applyBorder="1"/>
    <xf numFmtId="0" fontId="6" fillId="3" borderId="24" xfId="0" applyFont="1" applyFill="1" applyBorder="1" applyAlignment="1">
      <alignment horizontal="center" vertical="center" wrapText="1"/>
    </xf>
    <xf numFmtId="0" fontId="4" fillId="0" borderId="27" xfId="0" applyFont="1" applyBorder="1"/>
    <xf numFmtId="0" fontId="6" fillId="3" borderId="25" xfId="0" applyFont="1" applyFill="1" applyBorder="1" applyAlignment="1">
      <alignment horizontal="center" vertical="center" wrapText="1"/>
    </xf>
    <xf numFmtId="0" fontId="4" fillId="0" borderId="28" xfId="0" applyFont="1" applyBorder="1"/>
    <xf numFmtId="0" fontId="6" fillId="3" borderId="12" xfId="0" applyFont="1" applyFill="1" applyBorder="1" applyAlignment="1">
      <alignment horizontal="center" vertical="center" wrapText="1"/>
    </xf>
    <xf numFmtId="0" fontId="20" fillId="0" borderId="0" xfId="0" applyFont="1" applyAlignment="1">
      <alignment horizontal="left" vertical="top" wrapText="1"/>
    </xf>
    <xf numFmtId="0" fontId="8" fillId="0" borderId="0" xfId="0" applyFont="1" applyAlignment="1">
      <alignment horizontal="left" wrapText="1"/>
    </xf>
    <xf numFmtId="0" fontId="23" fillId="0" borderId="0" xfId="0" applyFont="1" applyAlignment="1">
      <alignment horizontal="left" vertical="center" wrapText="1"/>
    </xf>
    <xf numFmtId="0" fontId="4" fillId="0" borderId="18" xfId="0" applyFont="1" applyBorder="1"/>
    <xf numFmtId="0" fontId="5" fillId="0" borderId="0" xfId="0" applyFont="1" applyAlignment="1">
      <alignment wrapText="1"/>
    </xf>
    <xf numFmtId="0" fontId="6" fillId="0" borderId="6" xfId="0" applyFont="1" applyBorder="1" applyAlignment="1">
      <alignment horizontal="left" vertical="top" wrapText="1"/>
    </xf>
    <xf numFmtId="0" fontId="36" fillId="0" borderId="0" xfId="0" applyFont="1" applyAlignment="1">
      <alignment horizontal="left" vertical="top" wrapText="1"/>
    </xf>
    <xf numFmtId="0" fontId="9" fillId="0" borderId="9" xfId="0" applyFont="1" applyBorder="1" applyAlignment="1">
      <alignment horizontal="left" vertical="top" wrapText="1"/>
    </xf>
    <xf numFmtId="0" fontId="29" fillId="0" borderId="0" xfId="0" applyFont="1" applyAlignment="1">
      <alignment wrapText="1"/>
    </xf>
    <xf numFmtId="0" fontId="29" fillId="0" borderId="0" xfId="0" applyFont="1" applyAlignment="1">
      <alignment horizontal="left" wrapText="1"/>
    </xf>
    <xf numFmtId="0" fontId="5" fillId="0" borderId="0" xfId="0" applyFont="1" applyAlignment="1">
      <alignment horizontal="left" vertical="center"/>
    </xf>
    <xf numFmtId="0" fontId="35" fillId="0" borderId="0" xfId="0" applyFont="1" applyAlignment="1">
      <alignment horizontal="left" vertical="top" wrapText="1"/>
    </xf>
    <xf numFmtId="0" fontId="8" fillId="0" borderId="0" xfId="0" applyFont="1" applyAlignment="1">
      <alignment horizontal="center" vertical="top" wrapText="1"/>
    </xf>
    <xf numFmtId="0" fontId="21" fillId="0" borderId="0" xfId="0" applyFont="1" applyAlignment="1">
      <alignment horizontal="left" vertical="top"/>
    </xf>
    <xf numFmtId="0" fontId="6" fillId="0" borderId="6" xfId="0" applyFont="1" applyBorder="1" applyAlignment="1">
      <alignment horizontal="center" vertical="center" wrapText="1"/>
    </xf>
    <xf numFmtId="0" fontId="5" fillId="0" borderId="6" xfId="0" applyFont="1" applyBorder="1" applyAlignment="1">
      <alignment vertical="top"/>
    </xf>
    <xf numFmtId="0" fontId="12" fillId="0" borderId="0" xfId="0" applyFont="1" applyAlignment="1">
      <alignment horizontal="left" vertical="top" wrapText="1"/>
    </xf>
    <xf numFmtId="0" fontId="6" fillId="0" borderId="9" xfId="0" applyFont="1" applyBorder="1" applyAlignment="1">
      <alignment horizontal="left" vertical="center"/>
    </xf>
    <xf numFmtId="0" fontId="6" fillId="0" borderId="20" xfId="0" applyFont="1" applyBorder="1" applyAlignment="1">
      <alignment horizontal="center" vertical="center" wrapText="1"/>
    </xf>
    <xf numFmtId="0" fontId="5" fillId="0" borderId="7" xfId="0" applyFont="1" applyBorder="1" applyAlignment="1">
      <alignment horizontal="left" vertical="top" wrapText="1"/>
    </xf>
    <xf numFmtId="0" fontId="6" fillId="0" borderId="0" xfId="0" applyFont="1" applyAlignment="1">
      <alignment horizontal="left" vertical="center"/>
    </xf>
    <xf numFmtId="0" fontId="38" fillId="0" borderId="0" xfId="0" applyFont="1" applyAlignment="1">
      <alignment horizontal="left" vertical="top" wrapText="1"/>
    </xf>
    <xf numFmtId="0" fontId="22" fillId="0" borderId="6" xfId="0" applyFont="1" applyBorder="1" applyAlignment="1">
      <alignment vertical="top" wrapText="1"/>
    </xf>
    <xf numFmtId="0" fontId="22" fillId="0" borderId="9" xfId="0" applyFont="1" applyBorder="1" applyAlignment="1">
      <alignment vertical="top" wrapText="1"/>
    </xf>
    <xf numFmtId="0" fontId="22" fillId="0" borderId="6" xfId="0" applyFont="1" applyBorder="1" applyAlignment="1">
      <alignment vertical="center" wrapText="1"/>
    </xf>
    <xf numFmtId="0" fontId="3" fillId="6" borderId="1" xfId="0" applyFont="1" applyFill="1" applyBorder="1" applyAlignment="1">
      <alignment horizontal="center" vertical="center"/>
    </xf>
  </cellXfs>
  <cellStyles count="7">
    <cellStyle name="Hyperlink" xfId="1" builtinId="8"/>
    <cellStyle name="Hyperlink 2" xfId="4" xr:uid="{2534CDB3-ECD6-4473-ACA3-A97BA9E42215}"/>
    <cellStyle name="Normal" xfId="0" builtinId="0"/>
    <cellStyle name="Normal 2" xfId="2" xr:uid="{F4CB375E-4969-4392-B7DB-5C72190248BD}"/>
    <cellStyle name="Normal 3" xfId="6" xr:uid="{F78E73D3-C22D-43CF-92D3-443BBB1D7749}"/>
    <cellStyle name="Percent" xfId="5" builtinId="5"/>
    <cellStyle name="Percent 2" xfId="3" xr:uid="{5B5A20A9-8845-4883-A103-0F4C5771C9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umb.edu/odei"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Normal="100" workbookViewId="0">
      <selection activeCell="L22" sqref="L22"/>
    </sheetView>
  </sheetViews>
  <sheetFormatPr defaultColWidth="12.71875" defaultRowHeight="15" customHeight="1"/>
  <cols>
    <col min="1" max="1" width="4.44140625" customWidth="1"/>
    <col min="2" max="2" width="36.27734375" customWidth="1"/>
    <col min="3" max="3" width="4" customWidth="1"/>
    <col min="4" max="4" width="45.44140625" customWidth="1"/>
    <col min="5" max="6" width="3.71875" customWidth="1"/>
    <col min="7" max="26" width="8.71875" customWidth="1"/>
  </cols>
  <sheetData>
    <row r="1" spans="1:26" ht="12.75" customHeight="1">
      <c r="A1" s="307" t="s">
        <v>0</v>
      </c>
      <c r="B1" s="308"/>
      <c r="C1" s="308"/>
      <c r="D1" s="309"/>
      <c r="E1" s="1"/>
      <c r="F1" s="1"/>
      <c r="G1" s="1"/>
      <c r="H1" s="1"/>
      <c r="I1" s="1"/>
      <c r="J1" s="1"/>
      <c r="K1" s="1"/>
      <c r="L1" s="1"/>
      <c r="M1" s="1"/>
      <c r="N1" s="1"/>
      <c r="O1" s="1"/>
      <c r="P1" s="1"/>
      <c r="Q1" s="1"/>
      <c r="R1" s="1"/>
      <c r="S1" s="1"/>
      <c r="T1" s="1"/>
      <c r="U1" s="1"/>
      <c r="V1" s="1"/>
      <c r="W1" s="1"/>
      <c r="X1" s="1"/>
      <c r="Y1" s="1"/>
      <c r="Z1" s="1"/>
    </row>
    <row r="2" spans="1:26" ht="12.75" customHeight="1">
      <c r="A2" s="2"/>
      <c r="B2" s="1"/>
      <c r="C2" s="310"/>
      <c r="D2" s="311"/>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1148</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1149</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1150</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1151</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1152</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1153</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1154</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1155</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2" t="s">
        <v>11</v>
      </c>
      <c r="C13" s="9" t="s">
        <v>1156</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1"/>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3" t="s">
        <v>1157</v>
      </c>
      <c r="C17" s="314"/>
      <c r="D17" s="31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0" t="s">
        <v>16</v>
      </c>
      <c r="C19" s="311"/>
      <c r="D19" s="311"/>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6"/>
      <c r="C20" s="314"/>
      <c r="D20" s="31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1158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1151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1152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t="s">
        <v>1159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1160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1161</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1162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t="s">
        <v>1163</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6" t="s">
        <v>1164</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0" t="s">
        <v>28</v>
      </c>
      <c r="C36" s="311"/>
      <c r="D36" s="311"/>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7"/>
      <c r="C37" s="304"/>
      <c r="D37" s="30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8" t="s">
        <v>29</v>
      </c>
      <c r="C38" s="319"/>
      <c r="D38" s="31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7"/>
      <c r="C39" s="304"/>
      <c r="D39" s="304"/>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0" t="s">
        <v>31</v>
      </c>
      <c r="C41" s="311"/>
      <c r="D41" s="311"/>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1156</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1156</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1156</v>
      </c>
      <c r="B55" s="20" t="s">
        <v>42</v>
      </c>
      <c r="C55" s="21"/>
      <c r="D55" s="321"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1"/>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1"/>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3"/>
      <c r="C61" s="304"/>
      <c r="D61" s="30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5"/>
      <c r="C64" s="304"/>
      <c r="D64" s="304"/>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1156</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1156</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1156</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1156</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1156</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1156</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1156</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6" t="s">
        <v>1165</v>
      </c>
      <c r="C83" s="304"/>
      <c r="D83" s="30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83" r:id="rId1" xr:uid="{0A238080-A5FC-4DAC-B3D5-16B3E0DA96B0}"/>
  </hyperlinks>
  <pageMargins left="0.75" right="0.75" top="1" bottom="1" header="0" footer="0"/>
  <pageSetup scale="75" orientation="portrait" r:id="rId2"/>
  <headerFooter>
    <oddHeader>&amp;LCommon Data Set 2022-2023</oddHeader>
    <oddFooter>&amp;LCDS-A&amp;RPage &amp;P</oddFooter>
  </headerFooter>
  <rowBreaks count="1" manualBreakCount="1">
    <brk id="3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F34" sqref="F34"/>
    </sheetView>
  </sheetViews>
  <sheetFormatPr defaultColWidth="12.71875" defaultRowHeight="15" customHeight="1"/>
  <cols>
    <col min="1" max="1" width="3.71875" customWidth="1"/>
    <col min="2" max="2" width="42" customWidth="1"/>
    <col min="3" max="3" width="20.27734375" customWidth="1"/>
    <col min="4" max="5" width="15.44140625" customWidth="1"/>
    <col min="6" max="6" width="19.71875" customWidth="1"/>
    <col min="7" max="26" width="8.71875" customWidth="1"/>
  </cols>
  <sheetData>
    <row r="1" spans="1:26" ht="12.75" customHeight="1">
      <c r="A1" s="432" t="s">
        <v>874</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875</v>
      </c>
      <c r="B3" s="255" t="s">
        <v>876</v>
      </c>
      <c r="C3" s="1"/>
      <c r="D3" s="1"/>
      <c r="E3" s="1"/>
      <c r="F3" s="1"/>
      <c r="G3" s="1"/>
      <c r="H3" s="1"/>
      <c r="I3" s="1"/>
      <c r="J3" s="1"/>
      <c r="K3" s="1"/>
      <c r="L3" s="1"/>
      <c r="M3" s="1"/>
      <c r="N3" s="1"/>
      <c r="O3" s="1"/>
      <c r="P3" s="1"/>
      <c r="Q3" s="1"/>
      <c r="R3" s="1"/>
      <c r="S3" s="1"/>
      <c r="T3" s="1"/>
      <c r="U3" s="1"/>
      <c r="V3" s="1"/>
      <c r="W3" s="1"/>
      <c r="X3" s="1"/>
      <c r="Y3" s="1"/>
      <c r="Z3" s="1"/>
    </row>
    <row r="4" spans="1:26" ht="72" customHeight="1">
      <c r="A4" s="89"/>
      <c r="B4" s="336" t="s">
        <v>877</v>
      </c>
      <c r="C4" s="304"/>
      <c r="D4" s="304"/>
      <c r="E4" s="304"/>
      <c r="F4" s="304"/>
      <c r="G4" s="31"/>
      <c r="H4" s="31"/>
      <c r="I4" s="31"/>
      <c r="J4" s="31"/>
      <c r="K4" s="31"/>
      <c r="L4" s="31"/>
      <c r="M4" s="31"/>
      <c r="N4" s="31"/>
      <c r="O4" s="31"/>
      <c r="P4" s="31"/>
      <c r="Q4" s="31"/>
      <c r="R4" s="31"/>
      <c r="S4" s="31"/>
      <c r="T4" s="31"/>
      <c r="U4" s="31"/>
      <c r="V4" s="31"/>
      <c r="W4" s="31"/>
      <c r="X4" s="31"/>
      <c r="Y4" s="31"/>
      <c r="Z4" s="31"/>
    </row>
    <row r="5" spans="1:26" ht="39" customHeight="1">
      <c r="A5" s="80"/>
      <c r="B5" s="141" t="s">
        <v>878</v>
      </c>
      <c r="C5" s="141" t="s">
        <v>879</v>
      </c>
      <c r="D5" s="141" t="s">
        <v>54</v>
      </c>
      <c r="E5" s="141" t="s">
        <v>880</v>
      </c>
      <c r="F5" s="141" t="s">
        <v>1137</v>
      </c>
      <c r="G5" s="1"/>
      <c r="H5" s="1"/>
      <c r="I5" s="1"/>
      <c r="J5" s="1"/>
      <c r="K5" s="1"/>
      <c r="L5" s="1"/>
      <c r="M5" s="1"/>
      <c r="N5" s="1"/>
      <c r="O5" s="1"/>
      <c r="P5" s="1"/>
      <c r="Q5" s="1"/>
      <c r="R5" s="1"/>
      <c r="S5" s="1"/>
      <c r="T5" s="1"/>
      <c r="U5" s="1"/>
      <c r="V5" s="1"/>
      <c r="W5" s="1"/>
      <c r="X5" s="1"/>
      <c r="Y5" s="1"/>
      <c r="Z5" s="1"/>
    </row>
    <row r="6" spans="1:26" ht="12.75" customHeight="1">
      <c r="A6" s="80"/>
      <c r="B6" s="266" t="s">
        <v>881</v>
      </c>
      <c r="C6" s="267">
        <v>31</v>
      </c>
      <c r="D6" s="267"/>
      <c r="E6" s="267"/>
      <c r="F6" s="268" t="s">
        <v>882</v>
      </c>
      <c r="G6" s="1"/>
      <c r="H6" s="1"/>
      <c r="I6" s="1"/>
      <c r="J6" s="1"/>
      <c r="K6" s="1"/>
      <c r="L6" s="1"/>
      <c r="M6" s="1"/>
      <c r="N6" s="1"/>
      <c r="O6" s="1"/>
      <c r="P6" s="1"/>
      <c r="Q6" s="1"/>
      <c r="R6" s="1"/>
      <c r="S6" s="1"/>
      <c r="T6" s="1"/>
      <c r="U6" s="1"/>
      <c r="V6" s="1"/>
      <c r="W6" s="1"/>
      <c r="X6" s="1"/>
      <c r="Y6" s="1"/>
      <c r="Z6" s="1"/>
    </row>
    <row r="7" spans="1:26" ht="12.75" customHeight="1">
      <c r="A7" s="80"/>
      <c r="B7" s="269" t="s">
        <v>883</v>
      </c>
      <c r="C7" s="270"/>
      <c r="D7" s="270"/>
      <c r="E7" s="270">
        <v>2</v>
      </c>
      <c r="F7" s="271" t="s">
        <v>884</v>
      </c>
      <c r="G7" s="1"/>
      <c r="H7" s="1"/>
      <c r="I7" s="1"/>
      <c r="J7" s="1"/>
      <c r="K7" s="1"/>
      <c r="L7" s="1"/>
      <c r="M7" s="1"/>
      <c r="N7" s="1"/>
      <c r="O7" s="1"/>
      <c r="P7" s="1"/>
      <c r="Q7" s="1"/>
      <c r="R7" s="1"/>
      <c r="S7" s="1"/>
      <c r="T7" s="1"/>
      <c r="U7" s="1"/>
      <c r="V7" s="1"/>
      <c r="W7" s="1"/>
      <c r="X7" s="1"/>
      <c r="Y7" s="1"/>
      <c r="Z7" s="1"/>
    </row>
    <row r="8" spans="1:26" ht="12.75" customHeight="1">
      <c r="A8" s="80"/>
      <c r="B8" s="272" t="s">
        <v>885</v>
      </c>
      <c r="C8" s="270"/>
      <c r="D8" s="270"/>
      <c r="E8" s="270"/>
      <c r="F8" s="271" t="s">
        <v>886</v>
      </c>
      <c r="G8" s="1"/>
      <c r="H8" s="1"/>
      <c r="I8" s="1"/>
      <c r="J8" s="1"/>
      <c r="K8" s="1"/>
      <c r="L8" s="1"/>
      <c r="M8" s="1"/>
      <c r="N8" s="1"/>
      <c r="O8" s="1"/>
      <c r="P8" s="1"/>
      <c r="Q8" s="1"/>
      <c r="R8" s="1"/>
      <c r="S8" s="1"/>
      <c r="T8" s="1"/>
      <c r="U8" s="1"/>
      <c r="V8" s="1"/>
      <c r="W8" s="1"/>
      <c r="X8" s="1"/>
      <c r="Y8" s="1"/>
      <c r="Z8" s="1"/>
    </row>
    <row r="9" spans="1:26" ht="12.75" customHeight="1">
      <c r="A9" s="80"/>
      <c r="B9" s="269" t="s">
        <v>887</v>
      </c>
      <c r="C9" s="270"/>
      <c r="D9" s="270"/>
      <c r="E9" s="270">
        <v>1</v>
      </c>
      <c r="F9" s="271" t="s">
        <v>888</v>
      </c>
      <c r="G9" s="1"/>
      <c r="H9" s="1"/>
      <c r="I9" s="1"/>
      <c r="J9" s="1"/>
      <c r="K9" s="1"/>
      <c r="L9" s="1"/>
      <c r="M9" s="1"/>
      <c r="N9" s="1"/>
      <c r="O9" s="1"/>
      <c r="P9" s="1"/>
      <c r="Q9" s="1"/>
      <c r="R9" s="1"/>
      <c r="S9" s="1"/>
      <c r="T9" s="1"/>
      <c r="U9" s="1"/>
      <c r="V9" s="1"/>
      <c r="W9" s="1"/>
      <c r="X9" s="1"/>
      <c r="Y9" s="1"/>
      <c r="Z9" s="1"/>
    </row>
    <row r="10" spans="1:26" ht="12.75" customHeight="1">
      <c r="A10" s="80"/>
      <c r="B10" s="272" t="s">
        <v>889</v>
      </c>
      <c r="C10" s="270"/>
      <c r="D10" s="270"/>
      <c r="E10" s="270">
        <v>3</v>
      </c>
      <c r="F10" s="271" t="s">
        <v>890</v>
      </c>
      <c r="G10" s="1"/>
      <c r="H10" s="1"/>
      <c r="I10" s="1"/>
      <c r="J10" s="1"/>
      <c r="K10" s="1"/>
      <c r="L10" s="1"/>
      <c r="M10" s="1"/>
      <c r="N10" s="1"/>
      <c r="O10" s="1"/>
      <c r="P10" s="1"/>
      <c r="Q10" s="1"/>
      <c r="R10" s="1"/>
      <c r="S10" s="1"/>
      <c r="T10" s="1"/>
      <c r="U10" s="1"/>
      <c r="V10" s="1"/>
      <c r="W10" s="1"/>
      <c r="X10" s="1"/>
      <c r="Y10" s="1"/>
      <c r="Z10" s="1"/>
    </row>
    <row r="11" spans="1:26" ht="12.75" customHeight="1">
      <c r="A11" s="80"/>
      <c r="B11" s="272" t="s">
        <v>891</v>
      </c>
      <c r="C11" s="270">
        <v>6</v>
      </c>
      <c r="D11" s="270"/>
      <c r="E11" s="270"/>
      <c r="F11" s="273">
        <v>10</v>
      </c>
      <c r="G11" s="1"/>
      <c r="H11" s="1"/>
      <c r="I11" s="1"/>
      <c r="J11" s="1"/>
      <c r="K11" s="1"/>
      <c r="L11" s="1"/>
      <c r="M11" s="1"/>
      <c r="N11" s="1"/>
      <c r="O11" s="1"/>
      <c r="P11" s="1"/>
      <c r="Q11" s="1"/>
      <c r="R11" s="1"/>
      <c r="S11" s="1"/>
      <c r="T11" s="1"/>
      <c r="U11" s="1"/>
      <c r="V11" s="1"/>
      <c r="W11" s="1"/>
      <c r="X11" s="1"/>
      <c r="Y11" s="1"/>
      <c r="Z11" s="1"/>
    </row>
    <row r="12" spans="1:26" ht="12.75" customHeight="1">
      <c r="A12" s="80"/>
      <c r="B12" s="272" t="s">
        <v>892</v>
      </c>
      <c r="C12" s="270"/>
      <c r="D12" s="270"/>
      <c r="E12" s="270">
        <v>7</v>
      </c>
      <c r="F12" s="273">
        <v>11</v>
      </c>
      <c r="G12" s="1"/>
      <c r="H12" s="1"/>
      <c r="I12" s="1"/>
      <c r="J12" s="1"/>
      <c r="K12" s="1"/>
      <c r="L12" s="1"/>
      <c r="M12" s="1"/>
      <c r="N12" s="1"/>
      <c r="O12" s="1"/>
      <c r="P12" s="1"/>
      <c r="Q12" s="1"/>
      <c r="R12" s="1"/>
      <c r="S12" s="1"/>
      <c r="T12" s="1"/>
      <c r="U12" s="1"/>
      <c r="V12" s="1"/>
      <c r="W12" s="1"/>
      <c r="X12" s="1"/>
      <c r="Y12" s="1"/>
      <c r="Z12" s="1"/>
    </row>
    <row r="13" spans="1:26" ht="12.75" customHeight="1">
      <c r="A13" s="80"/>
      <c r="B13" s="272" t="s">
        <v>893</v>
      </c>
      <c r="C13" s="270"/>
      <c r="D13" s="270"/>
      <c r="E13" s="270"/>
      <c r="F13" s="273">
        <v>12</v>
      </c>
      <c r="G13" s="1"/>
      <c r="H13" s="1"/>
      <c r="I13" s="1"/>
      <c r="J13" s="1"/>
      <c r="K13" s="1"/>
      <c r="L13" s="1"/>
      <c r="M13" s="1"/>
      <c r="N13" s="1"/>
      <c r="O13" s="1"/>
      <c r="P13" s="1"/>
      <c r="Q13" s="1"/>
      <c r="R13" s="1"/>
      <c r="S13" s="1"/>
      <c r="T13" s="1"/>
      <c r="U13" s="1"/>
      <c r="V13" s="1"/>
      <c r="W13" s="1"/>
      <c r="X13" s="1"/>
      <c r="Y13" s="1"/>
      <c r="Z13" s="1"/>
    </row>
    <row r="14" spans="1:26" ht="12.75" customHeight="1">
      <c r="A14" s="80"/>
      <c r="B14" s="272" t="s">
        <v>894</v>
      </c>
      <c r="C14" s="270"/>
      <c r="D14" s="270"/>
      <c r="E14" s="270">
        <v>2</v>
      </c>
      <c r="F14" s="273">
        <v>13</v>
      </c>
      <c r="G14" s="1"/>
      <c r="H14" s="1"/>
      <c r="I14" s="1"/>
      <c r="J14" s="1"/>
      <c r="K14" s="1"/>
      <c r="L14" s="1"/>
      <c r="M14" s="1"/>
      <c r="N14" s="1"/>
      <c r="O14" s="1"/>
      <c r="P14" s="1"/>
      <c r="Q14" s="1"/>
      <c r="R14" s="1"/>
      <c r="S14" s="1"/>
      <c r="T14" s="1"/>
      <c r="U14" s="1"/>
      <c r="V14" s="1"/>
      <c r="W14" s="1"/>
      <c r="X14" s="1"/>
      <c r="Y14" s="1"/>
      <c r="Z14" s="1"/>
    </row>
    <row r="15" spans="1:26" ht="12.75" customHeight="1">
      <c r="A15" s="80"/>
      <c r="B15" s="272" t="s">
        <v>895</v>
      </c>
      <c r="C15" s="270"/>
      <c r="D15" s="270"/>
      <c r="E15" s="270">
        <v>1</v>
      </c>
      <c r="F15" s="273">
        <v>14</v>
      </c>
      <c r="G15" s="1"/>
      <c r="H15" s="1"/>
      <c r="I15" s="1"/>
      <c r="J15" s="1"/>
      <c r="K15" s="1"/>
      <c r="L15" s="1"/>
      <c r="M15" s="1"/>
      <c r="N15" s="1"/>
      <c r="O15" s="1"/>
      <c r="P15" s="1"/>
      <c r="Q15" s="1"/>
      <c r="R15" s="1"/>
      <c r="S15" s="1"/>
      <c r="T15" s="1"/>
      <c r="U15" s="1"/>
      <c r="V15" s="1"/>
      <c r="W15" s="1"/>
      <c r="X15" s="1"/>
      <c r="Y15" s="1"/>
      <c r="Z15" s="1"/>
    </row>
    <row r="16" spans="1:26" ht="12.75" customHeight="1">
      <c r="A16" s="80"/>
      <c r="B16" s="272" t="s">
        <v>896</v>
      </c>
      <c r="C16" s="270"/>
      <c r="D16" s="270"/>
      <c r="E16" s="270" t="s">
        <v>1166</v>
      </c>
      <c r="F16" s="273">
        <v>15</v>
      </c>
      <c r="G16" s="1"/>
      <c r="H16" s="1"/>
      <c r="I16" s="1"/>
      <c r="J16" s="1"/>
      <c r="K16" s="1"/>
      <c r="L16" s="1"/>
      <c r="M16" s="1"/>
      <c r="N16" s="1"/>
      <c r="O16" s="1"/>
      <c r="P16" s="1"/>
      <c r="Q16" s="1"/>
      <c r="R16" s="1"/>
      <c r="S16" s="1"/>
      <c r="T16" s="1"/>
      <c r="U16" s="1"/>
      <c r="V16" s="1"/>
      <c r="W16" s="1"/>
      <c r="X16" s="1"/>
      <c r="Y16" s="1"/>
      <c r="Z16" s="1"/>
    </row>
    <row r="17" spans="1:26" ht="12.75" customHeight="1">
      <c r="A17" s="80"/>
      <c r="B17" s="269" t="s">
        <v>897</v>
      </c>
      <c r="C17" s="270"/>
      <c r="D17" s="270"/>
      <c r="E17" s="270">
        <v>1</v>
      </c>
      <c r="F17" s="273">
        <v>16</v>
      </c>
      <c r="G17" s="1"/>
      <c r="H17" s="1"/>
      <c r="I17" s="1"/>
      <c r="J17" s="1"/>
      <c r="K17" s="1"/>
      <c r="L17" s="1"/>
      <c r="M17" s="1"/>
      <c r="N17" s="1"/>
      <c r="O17" s="1"/>
      <c r="P17" s="1"/>
      <c r="Q17" s="1"/>
      <c r="R17" s="1"/>
      <c r="S17" s="1"/>
      <c r="T17" s="1"/>
      <c r="U17" s="1"/>
      <c r="V17" s="1"/>
      <c r="W17" s="1"/>
      <c r="X17" s="1"/>
      <c r="Y17" s="1"/>
      <c r="Z17" s="1"/>
    </row>
    <row r="18" spans="1:26" ht="12.75" customHeight="1">
      <c r="A18" s="80"/>
      <c r="B18" s="272" t="s">
        <v>898</v>
      </c>
      <c r="C18" s="270"/>
      <c r="D18" s="270"/>
      <c r="E18" s="270"/>
      <c r="F18" s="273">
        <v>19</v>
      </c>
      <c r="G18" s="1"/>
      <c r="H18" s="1"/>
      <c r="I18" s="1"/>
      <c r="J18" s="1"/>
      <c r="K18" s="1"/>
      <c r="L18" s="1"/>
      <c r="M18" s="1"/>
      <c r="N18" s="1"/>
      <c r="O18" s="1"/>
      <c r="P18" s="1"/>
      <c r="Q18" s="1"/>
      <c r="R18" s="1"/>
      <c r="S18" s="1"/>
      <c r="T18" s="1"/>
      <c r="U18" s="1"/>
      <c r="V18" s="1"/>
      <c r="W18" s="1"/>
      <c r="X18" s="1"/>
      <c r="Y18" s="1"/>
      <c r="Z18" s="1"/>
    </row>
    <row r="19" spans="1:26" ht="12.75" customHeight="1">
      <c r="A19" s="80"/>
      <c r="B19" s="272" t="s">
        <v>899</v>
      </c>
      <c r="C19" s="270"/>
      <c r="D19" s="270"/>
      <c r="E19" s="270" t="s">
        <v>1166</v>
      </c>
      <c r="F19" s="273">
        <v>22</v>
      </c>
      <c r="G19" s="1"/>
      <c r="H19" s="1"/>
      <c r="I19" s="1"/>
      <c r="J19" s="1"/>
      <c r="K19" s="1"/>
      <c r="L19" s="1"/>
      <c r="M19" s="1"/>
      <c r="N19" s="1"/>
      <c r="O19" s="1"/>
      <c r="P19" s="1"/>
      <c r="Q19" s="1"/>
      <c r="R19" s="1"/>
      <c r="S19" s="1"/>
      <c r="T19" s="1"/>
      <c r="U19" s="1"/>
      <c r="V19" s="1"/>
      <c r="W19" s="1"/>
      <c r="X19" s="1"/>
      <c r="Y19" s="1"/>
      <c r="Z19" s="1"/>
    </row>
    <row r="20" spans="1:26" ht="12.75" customHeight="1">
      <c r="A20" s="80"/>
      <c r="B20" s="272" t="s">
        <v>209</v>
      </c>
      <c r="C20" s="270"/>
      <c r="D20" s="270"/>
      <c r="E20" s="270">
        <v>3</v>
      </c>
      <c r="F20" s="273">
        <v>23</v>
      </c>
      <c r="G20" s="1"/>
      <c r="H20" s="1"/>
      <c r="I20" s="1"/>
      <c r="J20" s="1"/>
      <c r="K20" s="1"/>
      <c r="L20" s="1"/>
      <c r="M20" s="1"/>
      <c r="N20" s="1"/>
      <c r="O20" s="1"/>
      <c r="P20" s="1"/>
      <c r="Q20" s="1"/>
      <c r="R20" s="1"/>
      <c r="S20" s="1"/>
      <c r="T20" s="1"/>
      <c r="U20" s="1"/>
      <c r="V20" s="1"/>
      <c r="W20" s="1"/>
      <c r="X20" s="1"/>
      <c r="Y20" s="1"/>
      <c r="Z20" s="1"/>
    </row>
    <row r="21" spans="1:26" ht="12.75" customHeight="1">
      <c r="A21" s="80"/>
      <c r="B21" s="272" t="s">
        <v>900</v>
      </c>
      <c r="C21" s="270"/>
      <c r="D21" s="270"/>
      <c r="E21" s="270"/>
      <c r="F21" s="273">
        <v>24</v>
      </c>
      <c r="G21" s="1"/>
      <c r="H21" s="1"/>
      <c r="I21" s="1"/>
      <c r="J21" s="1"/>
      <c r="K21" s="1"/>
      <c r="L21" s="1"/>
      <c r="M21" s="1"/>
      <c r="N21" s="1"/>
      <c r="O21" s="1"/>
      <c r="P21" s="1"/>
      <c r="Q21" s="1"/>
      <c r="R21" s="1"/>
      <c r="S21" s="1"/>
      <c r="T21" s="1"/>
      <c r="U21" s="1"/>
      <c r="V21" s="1"/>
      <c r="W21" s="1"/>
      <c r="X21" s="1"/>
      <c r="Y21" s="1"/>
      <c r="Z21" s="1"/>
    </row>
    <row r="22" spans="1:26" ht="12.75" customHeight="1">
      <c r="A22" s="80"/>
      <c r="B22" s="272" t="s">
        <v>901</v>
      </c>
      <c r="C22" s="270"/>
      <c r="D22" s="270"/>
      <c r="E22" s="270"/>
      <c r="F22" s="273">
        <v>25</v>
      </c>
      <c r="G22" s="1"/>
      <c r="H22" s="1"/>
      <c r="I22" s="1"/>
      <c r="J22" s="1"/>
      <c r="K22" s="1"/>
      <c r="L22" s="1"/>
      <c r="M22" s="1"/>
      <c r="N22" s="1"/>
      <c r="O22" s="1"/>
      <c r="P22" s="1"/>
      <c r="Q22" s="1"/>
      <c r="R22" s="1"/>
      <c r="S22" s="1"/>
      <c r="T22" s="1"/>
      <c r="U22" s="1"/>
      <c r="V22" s="1"/>
      <c r="W22" s="1"/>
      <c r="X22" s="1"/>
      <c r="Y22" s="1"/>
      <c r="Z22" s="1"/>
    </row>
    <row r="23" spans="1:26" ht="12.75" customHeight="1">
      <c r="A23" s="80"/>
      <c r="B23" s="272" t="s">
        <v>902</v>
      </c>
      <c r="C23" s="270"/>
      <c r="D23" s="270"/>
      <c r="E23" s="270">
        <v>9</v>
      </c>
      <c r="F23" s="273">
        <v>26</v>
      </c>
      <c r="G23" s="1"/>
      <c r="H23" s="1"/>
      <c r="I23" s="1"/>
      <c r="J23" s="1"/>
      <c r="K23" s="1"/>
      <c r="L23" s="1"/>
      <c r="M23" s="1"/>
      <c r="N23" s="1"/>
      <c r="O23" s="1"/>
      <c r="P23" s="1"/>
      <c r="Q23" s="1"/>
      <c r="R23" s="1"/>
      <c r="S23" s="1"/>
      <c r="T23" s="1"/>
      <c r="U23" s="1"/>
      <c r="V23" s="1"/>
      <c r="W23" s="1"/>
      <c r="X23" s="1"/>
      <c r="Y23" s="1"/>
      <c r="Z23" s="1"/>
    </row>
    <row r="24" spans="1:26" ht="12.75" customHeight="1">
      <c r="A24" s="80"/>
      <c r="B24" s="272" t="s">
        <v>903</v>
      </c>
      <c r="C24" s="270"/>
      <c r="D24" s="270"/>
      <c r="E24" s="270">
        <v>1</v>
      </c>
      <c r="F24" s="273">
        <v>27</v>
      </c>
      <c r="G24" s="1"/>
      <c r="H24" s="1"/>
      <c r="I24" s="1"/>
      <c r="J24" s="1"/>
      <c r="K24" s="1"/>
      <c r="L24" s="1"/>
      <c r="M24" s="1"/>
      <c r="N24" s="1"/>
      <c r="O24" s="1"/>
      <c r="P24" s="1"/>
      <c r="Q24" s="1"/>
      <c r="R24" s="1"/>
      <c r="S24" s="1"/>
      <c r="T24" s="1"/>
      <c r="U24" s="1"/>
      <c r="V24" s="1"/>
      <c r="W24" s="1"/>
      <c r="X24" s="1"/>
      <c r="Y24" s="1"/>
      <c r="Z24" s="1"/>
    </row>
    <row r="25" spans="1:26" ht="12.75" customHeight="1">
      <c r="A25" s="80"/>
      <c r="B25" s="272" t="s">
        <v>904</v>
      </c>
      <c r="C25" s="270">
        <v>19</v>
      </c>
      <c r="D25" s="270"/>
      <c r="E25" s="270"/>
      <c r="F25" s="273" t="s">
        <v>905</v>
      </c>
      <c r="G25" s="1"/>
      <c r="H25" s="1"/>
      <c r="I25" s="1"/>
      <c r="J25" s="1"/>
      <c r="K25" s="1"/>
      <c r="L25" s="1"/>
      <c r="M25" s="1"/>
      <c r="N25" s="1"/>
      <c r="O25" s="1"/>
      <c r="P25" s="1"/>
      <c r="Q25" s="1"/>
      <c r="R25" s="1"/>
      <c r="S25" s="1"/>
      <c r="T25" s="1"/>
      <c r="U25" s="1"/>
      <c r="V25" s="1"/>
      <c r="W25" s="1"/>
      <c r="X25" s="1"/>
      <c r="Y25" s="1"/>
      <c r="Z25" s="1"/>
    </row>
    <row r="26" spans="1:26" ht="12.75" customHeight="1">
      <c r="A26" s="80"/>
      <c r="B26" s="272" t="s">
        <v>906</v>
      </c>
      <c r="C26" s="270"/>
      <c r="D26" s="270"/>
      <c r="E26" s="270">
        <v>1</v>
      </c>
      <c r="F26" s="273">
        <v>30</v>
      </c>
      <c r="G26" s="1"/>
      <c r="H26" s="1"/>
      <c r="I26" s="1"/>
      <c r="J26" s="1"/>
      <c r="K26" s="1"/>
      <c r="L26" s="1"/>
      <c r="M26" s="1"/>
      <c r="N26" s="1"/>
      <c r="O26" s="1"/>
      <c r="P26" s="1"/>
      <c r="Q26" s="1"/>
      <c r="R26" s="1"/>
      <c r="S26" s="1"/>
      <c r="T26" s="1"/>
      <c r="U26" s="1"/>
      <c r="V26" s="1"/>
      <c r="W26" s="1"/>
      <c r="X26" s="1"/>
      <c r="Y26" s="1"/>
      <c r="Z26" s="1"/>
    </row>
    <row r="27" spans="1:26" ht="12.75" customHeight="1">
      <c r="A27" s="80"/>
      <c r="B27" s="272" t="s">
        <v>907</v>
      </c>
      <c r="C27" s="270"/>
      <c r="D27" s="270"/>
      <c r="E27" s="270">
        <v>6</v>
      </c>
      <c r="F27" s="273">
        <v>31</v>
      </c>
      <c r="G27" s="1"/>
      <c r="H27" s="1"/>
      <c r="I27" s="1"/>
      <c r="J27" s="1"/>
      <c r="K27" s="1"/>
      <c r="L27" s="1"/>
      <c r="M27" s="1"/>
      <c r="N27" s="1"/>
      <c r="O27" s="1"/>
      <c r="P27" s="1"/>
      <c r="Q27" s="1"/>
      <c r="R27" s="1"/>
      <c r="S27" s="1"/>
      <c r="T27" s="1"/>
      <c r="U27" s="1"/>
      <c r="V27" s="1"/>
      <c r="W27" s="1"/>
      <c r="X27" s="1"/>
      <c r="Y27" s="1"/>
      <c r="Z27" s="1"/>
    </row>
    <row r="28" spans="1:26" ht="12.75" customHeight="1">
      <c r="A28" s="80"/>
      <c r="B28" s="272" t="s">
        <v>908</v>
      </c>
      <c r="C28" s="270"/>
      <c r="D28" s="270"/>
      <c r="E28" s="270">
        <v>1</v>
      </c>
      <c r="F28" s="273">
        <v>38</v>
      </c>
      <c r="G28" s="1"/>
      <c r="H28" s="1"/>
      <c r="I28" s="1"/>
      <c r="J28" s="1"/>
      <c r="K28" s="1"/>
      <c r="L28" s="1"/>
      <c r="M28" s="1"/>
      <c r="N28" s="1"/>
      <c r="O28" s="1"/>
      <c r="P28" s="1"/>
      <c r="Q28" s="1"/>
      <c r="R28" s="1"/>
      <c r="S28" s="1"/>
      <c r="T28" s="1"/>
      <c r="U28" s="1"/>
      <c r="V28" s="1"/>
      <c r="W28" s="1"/>
      <c r="X28" s="1"/>
      <c r="Y28" s="1"/>
      <c r="Z28" s="1"/>
    </row>
    <row r="29" spans="1:26" ht="12.75" customHeight="1">
      <c r="A29" s="80"/>
      <c r="B29" s="272" t="s">
        <v>909</v>
      </c>
      <c r="C29" s="270"/>
      <c r="D29" s="270"/>
      <c r="E29" s="270"/>
      <c r="F29" s="273">
        <v>39</v>
      </c>
      <c r="G29" s="1"/>
      <c r="H29" s="1"/>
      <c r="I29" s="1"/>
      <c r="J29" s="1"/>
      <c r="K29" s="1"/>
      <c r="L29" s="1"/>
      <c r="M29" s="1"/>
      <c r="N29" s="1"/>
      <c r="O29" s="1"/>
      <c r="P29" s="1"/>
      <c r="Q29" s="1"/>
      <c r="R29" s="1"/>
      <c r="S29" s="1"/>
      <c r="T29" s="1"/>
      <c r="U29" s="1"/>
      <c r="V29" s="1"/>
      <c r="W29" s="1"/>
      <c r="X29" s="1"/>
      <c r="Y29" s="1"/>
      <c r="Z29" s="1"/>
    </row>
    <row r="30" spans="1:26" ht="12.75" customHeight="1">
      <c r="A30" s="80"/>
      <c r="B30" s="272" t="s">
        <v>910</v>
      </c>
      <c r="C30" s="270">
        <v>44</v>
      </c>
      <c r="D30" s="270"/>
      <c r="E30" s="270">
        <v>1</v>
      </c>
      <c r="F30" s="273">
        <v>40</v>
      </c>
      <c r="G30" s="1"/>
      <c r="H30" s="1"/>
      <c r="I30" s="1"/>
      <c r="J30" s="1"/>
      <c r="K30" s="1"/>
      <c r="L30" s="1"/>
      <c r="M30" s="1"/>
      <c r="N30" s="1"/>
      <c r="O30" s="1"/>
      <c r="P30" s="1"/>
      <c r="Q30" s="1"/>
      <c r="R30" s="1"/>
      <c r="S30" s="1"/>
      <c r="T30" s="1"/>
      <c r="U30" s="1"/>
      <c r="V30" s="1"/>
      <c r="W30" s="1"/>
      <c r="X30" s="1"/>
      <c r="Y30" s="1"/>
      <c r="Z30" s="1"/>
    </row>
    <row r="31" spans="1:26" ht="12.75" customHeight="1">
      <c r="A31" s="80"/>
      <c r="B31" s="272" t="s">
        <v>911</v>
      </c>
      <c r="C31" s="270"/>
      <c r="D31" s="270"/>
      <c r="E31" s="270" t="s">
        <v>1166</v>
      </c>
      <c r="F31" s="273">
        <v>41</v>
      </c>
      <c r="G31" s="1"/>
      <c r="H31" s="1"/>
      <c r="I31" s="1"/>
      <c r="J31" s="1"/>
      <c r="K31" s="1"/>
      <c r="L31" s="1"/>
      <c r="M31" s="1"/>
      <c r="N31" s="1"/>
      <c r="O31" s="1"/>
      <c r="P31" s="1"/>
      <c r="Q31" s="1"/>
      <c r="R31" s="1"/>
      <c r="S31" s="1"/>
      <c r="T31" s="1"/>
      <c r="U31" s="1"/>
      <c r="V31" s="1"/>
      <c r="W31" s="1"/>
      <c r="X31" s="1"/>
      <c r="Y31" s="1"/>
      <c r="Z31" s="1"/>
    </row>
    <row r="32" spans="1:26" ht="12.75" customHeight="1">
      <c r="A32" s="80"/>
      <c r="B32" s="272" t="s">
        <v>912</v>
      </c>
      <c r="C32" s="270"/>
      <c r="D32" s="270"/>
      <c r="E32" s="270">
        <v>10</v>
      </c>
      <c r="F32" s="273">
        <v>42</v>
      </c>
      <c r="G32" s="1"/>
      <c r="H32" s="1"/>
      <c r="I32" s="1"/>
      <c r="J32" s="1"/>
      <c r="K32" s="1"/>
      <c r="L32" s="1"/>
      <c r="M32" s="1"/>
      <c r="N32" s="1"/>
      <c r="O32" s="1"/>
      <c r="P32" s="1"/>
      <c r="Q32" s="1"/>
      <c r="R32" s="1"/>
      <c r="S32" s="1"/>
      <c r="T32" s="1"/>
      <c r="U32" s="1"/>
      <c r="V32" s="1"/>
      <c r="W32" s="1"/>
      <c r="X32" s="1"/>
      <c r="Y32" s="1"/>
      <c r="Z32" s="1"/>
    </row>
    <row r="33" spans="1:26" ht="12.75" customHeight="1">
      <c r="A33" s="80"/>
      <c r="B33" s="274" t="s">
        <v>913</v>
      </c>
      <c r="C33" s="270"/>
      <c r="D33" s="270"/>
      <c r="E33" s="270">
        <v>5</v>
      </c>
      <c r="F33" s="273">
        <v>43</v>
      </c>
      <c r="G33" s="1"/>
      <c r="H33" s="1"/>
      <c r="I33" s="1"/>
      <c r="J33" s="1"/>
      <c r="K33" s="1"/>
      <c r="L33" s="1"/>
      <c r="M33" s="1"/>
      <c r="N33" s="1"/>
      <c r="O33" s="1"/>
      <c r="P33" s="1"/>
      <c r="Q33" s="1"/>
      <c r="R33" s="1"/>
      <c r="S33" s="1"/>
      <c r="T33" s="1"/>
      <c r="U33" s="1"/>
      <c r="V33" s="1"/>
      <c r="W33" s="1"/>
      <c r="X33" s="1"/>
      <c r="Y33" s="1"/>
      <c r="Z33" s="1"/>
    </row>
    <row r="34" spans="1:26" ht="12.75" customHeight="1">
      <c r="A34" s="80"/>
      <c r="B34" s="272" t="s">
        <v>914</v>
      </c>
      <c r="C34" s="270"/>
      <c r="D34" s="270"/>
      <c r="E34" s="270">
        <v>1</v>
      </c>
      <c r="F34" s="273">
        <v>44</v>
      </c>
      <c r="G34" s="1"/>
      <c r="H34" s="1"/>
      <c r="I34" s="1"/>
      <c r="J34" s="1"/>
      <c r="K34" s="1"/>
      <c r="L34" s="1"/>
      <c r="M34" s="1"/>
      <c r="N34" s="1"/>
      <c r="O34" s="1"/>
      <c r="P34" s="1"/>
      <c r="Q34" s="1"/>
      <c r="R34" s="1"/>
      <c r="S34" s="1"/>
      <c r="T34" s="1"/>
      <c r="U34" s="1"/>
      <c r="V34" s="1"/>
      <c r="W34" s="1"/>
      <c r="X34" s="1"/>
      <c r="Y34" s="1"/>
      <c r="Z34" s="1"/>
    </row>
    <row r="35" spans="1:26" ht="12.75" customHeight="1">
      <c r="A35" s="80"/>
      <c r="B35" s="272" t="s">
        <v>915</v>
      </c>
      <c r="C35" s="270"/>
      <c r="D35" s="270"/>
      <c r="E35" s="270">
        <v>9</v>
      </c>
      <c r="F35" s="273">
        <v>45</v>
      </c>
      <c r="G35" s="1"/>
      <c r="H35" s="1"/>
      <c r="I35" s="1"/>
      <c r="J35" s="1"/>
      <c r="K35" s="1"/>
      <c r="L35" s="1"/>
      <c r="M35" s="1"/>
      <c r="N35" s="1"/>
      <c r="O35" s="1"/>
      <c r="P35" s="1"/>
      <c r="Q35" s="1"/>
      <c r="R35" s="1"/>
      <c r="S35" s="1"/>
      <c r="T35" s="1"/>
      <c r="U35" s="1"/>
      <c r="V35" s="1"/>
      <c r="W35" s="1"/>
      <c r="X35" s="1"/>
      <c r="Y35" s="1"/>
      <c r="Z35" s="1"/>
    </row>
    <row r="36" spans="1:26" ht="12.75" customHeight="1">
      <c r="A36" s="80"/>
      <c r="B36" s="272" t="s">
        <v>916</v>
      </c>
      <c r="C36" s="270"/>
      <c r="D36" s="270"/>
      <c r="E36" s="270"/>
      <c r="F36" s="273">
        <v>46</v>
      </c>
      <c r="G36" s="1"/>
      <c r="H36" s="1"/>
      <c r="I36" s="1"/>
      <c r="J36" s="1"/>
      <c r="K36" s="1"/>
      <c r="L36" s="1"/>
      <c r="M36" s="1"/>
      <c r="N36" s="1"/>
      <c r="O36" s="1"/>
      <c r="P36" s="1"/>
      <c r="Q36" s="1"/>
      <c r="R36" s="1"/>
      <c r="S36" s="1"/>
      <c r="T36" s="1"/>
      <c r="U36" s="1"/>
      <c r="V36" s="1"/>
      <c r="W36" s="1"/>
      <c r="X36" s="1"/>
      <c r="Y36" s="1"/>
      <c r="Z36" s="1"/>
    </row>
    <row r="37" spans="1:26" ht="12.75" customHeight="1">
      <c r="A37" s="80"/>
      <c r="B37" s="272" t="s">
        <v>917</v>
      </c>
      <c r="C37" s="270"/>
      <c r="D37" s="270"/>
      <c r="E37" s="270"/>
      <c r="F37" s="273">
        <v>47</v>
      </c>
      <c r="G37" s="1"/>
      <c r="H37" s="1"/>
      <c r="I37" s="1"/>
      <c r="J37" s="1"/>
      <c r="K37" s="1"/>
      <c r="L37" s="1"/>
      <c r="M37" s="1"/>
      <c r="N37" s="1"/>
      <c r="O37" s="1"/>
      <c r="P37" s="1"/>
      <c r="Q37" s="1"/>
      <c r="R37" s="1"/>
      <c r="S37" s="1"/>
      <c r="T37" s="1"/>
      <c r="U37" s="1"/>
      <c r="V37" s="1"/>
      <c r="W37" s="1"/>
      <c r="X37" s="1"/>
      <c r="Y37" s="1"/>
      <c r="Z37" s="1"/>
    </row>
    <row r="38" spans="1:26" ht="12.75" customHeight="1">
      <c r="A38" s="80"/>
      <c r="B38" s="272" t="s">
        <v>918</v>
      </c>
      <c r="C38" s="270"/>
      <c r="D38" s="270"/>
      <c r="E38" s="270"/>
      <c r="F38" s="273">
        <v>48</v>
      </c>
      <c r="G38" s="1"/>
      <c r="H38" s="1"/>
      <c r="I38" s="1"/>
      <c r="J38" s="1"/>
      <c r="K38" s="1"/>
      <c r="L38" s="1"/>
      <c r="M38" s="1"/>
      <c r="N38" s="1"/>
      <c r="O38" s="1"/>
      <c r="P38" s="1"/>
      <c r="Q38" s="1"/>
      <c r="R38" s="1"/>
      <c r="S38" s="1"/>
      <c r="T38" s="1"/>
      <c r="U38" s="1"/>
      <c r="V38" s="1"/>
      <c r="W38" s="1"/>
      <c r="X38" s="1"/>
      <c r="Y38" s="1"/>
      <c r="Z38" s="1"/>
    </row>
    <row r="39" spans="1:26" ht="12.75" customHeight="1">
      <c r="A39" s="80"/>
      <c r="B39" s="272" t="s">
        <v>919</v>
      </c>
      <c r="C39" s="270"/>
      <c r="D39" s="270"/>
      <c r="E39" s="270"/>
      <c r="F39" s="273">
        <v>49</v>
      </c>
      <c r="G39" s="1"/>
      <c r="H39" s="1"/>
      <c r="I39" s="1"/>
      <c r="J39" s="1"/>
      <c r="K39" s="1"/>
      <c r="L39" s="1"/>
      <c r="M39" s="1"/>
      <c r="N39" s="1"/>
      <c r="O39" s="1"/>
      <c r="P39" s="1"/>
      <c r="Q39" s="1"/>
      <c r="R39" s="1"/>
      <c r="S39" s="1"/>
      <c r="T39" s="1"/>
      <c r="U39" s="1"/>
      <c r="V39" s="1"/>
      <c r="W39" s="1"/>
      <c r="X39" s="1"/>
      <c r="Y39" s="1"/>
      <c r="Z39" s="1"/>
    </row>
    <row r="40" spans="1:26" ht="12.75" customHeight="1">
      <c r="A40" s="80"/>
      <c r="B40" s="272" t="s">
        <v>920</v>
      </c>
      <c r="C40" s="270"/>
      <c r="D40" s="270"/>
      <c r="E40" s="270">
        <v>2</v>
      </c>
      <c r="F40" s="273">
        <v>50</v>
      </c>
      <c r="G40" s="1"/>
      <c r="H40" s="1"/>
      <c r="I40" s="1"/>
      <c r="J40" s="1"/>
      <c r="K40" s="1"/>
      <c r="L40" s="1"/>
      <c r="M40" s="1"/>
      <c r="N40" s="1"/>
      <c r="O40" s="1"/>
      <c r="P40" s="1"/>
      <c r="Q40" s="1"/>
      <c r="R40" s="1"/>
      <c r="S40" s="1"/>
      <c r="T40" s="1"/>
      <c r="U40" s="1"/>
      <c r="V40" s="1"/>
      <c r="W40" s="1"/>
      <c r="X40" s="1"/>
      <c r="Y40" s="1"/>
      <c r="Z40" s="1"/>
    </row>
    <row r="41" spans="1:26" ht="12.75" customHeight="1">
      <c r="A41" s="80"/>
      <c r="B41" s="272" t="s">
        <v>921</v>
      </c>
      <c r="C41" s="270"/>
      <c r="D41" s="270"/>
      <c r="E41" s="270">
        <v>17</v>
      </c>
      <c r="F41" s="273">
        <v>51</v>
      </c>
      <c r="G41" s="1"/>
      <c r="H41" s="1"/>
      <c r="I41" s="1"/>
      <c r="J41" s="1"/>
      <c r="K41" s="1"/>
      <c r="L41" s="1"/>
      <c r="M41" s="1"/>
      <c r="N41" s="1"/>
      <c r="O41" s="1"/>
      <c r="P41" s="1"/>
      <c r="Q41" s="1"/>
      <c r="R41" s="1"/>
      <c r="S41" s="1"/>
      <c r="T41" s="1"/>
      <c r="U41" s="1"/>
      <c r="V41" s="1"/>
      <c r="W41" s="1"/>
      <c r="X41" s="1"/>
      <c r="Y41" s="1"/>
      <c r="Z41" s="1"/>
    </row>
    <row r="42" spans="1:26" ht="12.75" customHeight="1">
      <c r="A42" s="80"/>
      <c r="B42" s="272" t="s">
        <v>922</v>
      </c>
      <c r="C42" s="270"/>
      <c r="D42" s="270"/>
      <c r="E42" s="270">
        <v>16</v>
      </c>
      <c r="F42" s="273">
        <v>52</v>
      </c>
      <c r="G42" s="1"/>
      <c r="H42" s="1"/>
      <c r="I42" s="1"/>
      <c r="J42" s="1"/>
      <c r="K42" s="1"/>
      <c r="L42" s="1"/>
      <c r="M42" s="1"/>
      <c r="N42" s="1"/>
      <c r="O42" s="1"/>
      <c r="P42" s="1"/>
      <c r="Q42" s="1"/>
      <c r="R42" s="1"/>
      <c r="S42" s="1"/>
      <c r="T42" s="1"/>
      <c r="U42" s="1"/>
      <c r="V42" s="1"/>
      <c r="W42" s="1"/>
      <c r="X42" s="1"/>
      <c r="Y42" s="1"/>
      <c r="Z42" s="1"/>
    </row>
    <row r="43" spans="1:26" ht="12.75" customHeight="1">
      <c r="A43" s="80"/>
      <c r="B43" s="272" t="s">
        <v>215</v>
      </c>
      <c r="C43" s="270"/>
      <c r="D43" s="270"/>
      <c r="E43" s="270">
        <v>1</v>
      </c>
      <c r="F43" s="273">
        <v>54</v>
      </c>
      <c r="G43" s="1"/>
      <c r="H43" s="1"/>
      <c r="I43" s="1"/>
      <c r="J43" s="1"/>
      <c r="K43" s="1"/>
      <c r="L43" s="1"/>
      <c r="M43" s="1"/>
      <c r="N43" s="1"/>
      <c r="O43" s="1"/>
      <c r="P43" s="1"/>
      <c r="Q43" s="1"/>
      <c r="R43" s="1"/>
      <c r="S43" s="1"/>
      <c r="T43" s="1"/>
      <c r="U43" s="1"/>
      <c r="V43" s="1"/>
      <c r="W43" s="1"/>
      <c r="X43" s="1"/>
      <c r="Y43" s="1"/>
      <c r="Z43" s="1"/>
    </row>
    <row r="44" spans="1:26" ht="12.75" customHeight="1">
      <c r="A44" s="80"/>
      <c r="B44" s="176" t="s">
        <v>923</v>
      </c>
      <c r="C44" s="76"/>
      <c r="D44" s="76"/>
      <c r="E44" s="76"/>
      <c r="F44" s="275"/>
      <c r="G44" s="1"/>
      <c r="H44" s="1"/>
      <c r="I44" s="1"/>
      <c r="J44" s="1"/>
      <c r="K44" s="1"/>
      <c r="L44" s="1"/>
      <c r="M44" s="1"/>
      <c r="N44" s="1"/>
      <c r="O44" s="1"/>
      <c r="P44" s="1"/>
      <c r="Q44" s="1"/>
      <c r="R44" s="1"/>
      <c r="S44" s="1"/>
      <c r="T44" s="1"/>
      <c r="U44" s="1"/>
      <c r="V44" s="1"/>
      <c r="W44" s="1"/>
      <c r="X44" s="1"/>
      <c r="Y44" s="1"/>
      <c r="Z44" s="1"/>
    </row>
    <row r="45" spans="1:26" ht="12.75" customHeight="1">
      <c r="A45" s="80"/>
      <c r="B45" s="176" t="s">
        <v>924</v>
      </c>
      <c r="C45" s="276">
        <f>SUM(C6:C44)/100</f>
        <v>1</v>
      </c>
      <c r="D45" s="276">
        <f t="shared" ref="D45" si="0">SUM(D6:D44)</f>
        <v>0</v>
      </c>
      <c r="E45" s="276">
        <f>SUM(E6:E44)/100</f>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M16" sqref="M16"/>
    </sheetView>
  </sheetViews>
  <sheetFormatPr defaultColWidth="12.71875" defaultRowHeight="15" customHeight="1"/>
  <cols>
    <col min="1" max="1" width="88.71875" customWidth="1"/>
    <col min="2" max="2" width="0.71875" customWidth="1"/>
    <col min="3" max="6" width="8.71875" hidden="1" customWidth="1"/>
    <col min="7" max="26" width="8.71875" customWidth="1"/>
  </cols>
  <sheetData>
    <row r="1" spans="1:26" ht="12.75" customHeight="1">
      <c r="A1" s="277"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8"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9"/>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8"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8"/>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80"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8"/>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81"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81"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81"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81"/>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81"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81"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81"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81"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81"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81"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81"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81"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81"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81"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81"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2"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3"/>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81"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81"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81"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81"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81"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81"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81"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81"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81"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81"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81"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81"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81"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81"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81"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81"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81"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81"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81"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81"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81"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81"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81"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81"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2"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2"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2"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81"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81"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81"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81"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81"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81"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81"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81"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81"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81"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81"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81"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81"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81"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81"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81"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81"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81"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81"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81"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81"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81"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81"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81"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81"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81"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81"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81"/>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81"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81"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81"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2"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81"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81"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9"/>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2"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3"/>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4"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81"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81"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81"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81"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81"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81"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81"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81"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81"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81"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81"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9"/>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5"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9"/>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5"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6"/>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5"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8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81"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81"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81"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81"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81"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81"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81"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81"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81"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81"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81"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81"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81"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81"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81"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81"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81"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81"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81"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81"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81"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81"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8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81"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81"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81"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81"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8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81"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9"/>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81"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81"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81"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81"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81"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81"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81"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81"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81"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81"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81"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8"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81"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8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81"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9"/>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81"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9"/>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81"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9"/>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81"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9"/>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81"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9"/>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81"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9"/>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81"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9"/>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81"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9"/>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81"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81"/>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9"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9"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9"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9"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9"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9"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9"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9"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9"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9"/>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81"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9"/>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81"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9"/>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9"/>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9"/>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9"/>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9"/>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9"/>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9"/>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9"/>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9"/>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9"/>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9"/>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9"/>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9"/>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9"/>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9"/>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9"/>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9"/>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9"/>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9"/>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9"/>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9"/>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9"/>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9"/>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9"/>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9"/>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9"/>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9"/>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9"/>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9"/>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9"/>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9"/>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9"/>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9"/>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9"/>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9"/>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9"/>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9"/>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9"/>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9"/>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9"/>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9"/>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9"/>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9"/>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9"/>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9"/>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9"/>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9"/>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9"/>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9"/>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9"/>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9"/>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9"/>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9"/>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9"/>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9"/>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9"/>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9"/>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9"/>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9"/>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9"/>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9"/>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9"/>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9"/>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9"/>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9"/>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9"/>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9"/>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9"/>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9"/>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9"/>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9"/>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9"/>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9"/>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9"/>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9"/>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9"/>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9"/>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9"/>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9"/>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9"/>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9"/>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9"/>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9"/>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9"/>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9"/>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9"/>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9"/>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9"/>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9"/>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9"/>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9"/>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9"/>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9"/>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9"/>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9"/>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9"/>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9"/>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9"/>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9"/>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9"/>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9"/>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9"/>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9"/>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9"/>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9"/>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9"/>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9"/>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9"/>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9"/>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9"/>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9"/>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9"/>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9"/>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9"/>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9"/>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9"/>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9"/>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9"/>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9"/>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9"/>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9"/>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9"/>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9"/>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9"/>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9"/>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9"/>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9"/>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9"/>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9"/>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9"/>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9"/>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9"/>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9"/>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9"/>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9"/>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9"/>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9"/>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9"/>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9"/>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9"/>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9"/>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9"/>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9"/>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9"/>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9"/>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9"/>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9"/>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9"/>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9"/>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9"/>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9"/>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9"/>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9"/>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9"/>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9"/>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9"/>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9"/>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9"/>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9"/>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9"/>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9"/>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9"/>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9"/>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9"/>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9"/>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9"/>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9"/>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9"/>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9"/>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9"/>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9"/>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9"/>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9"/>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9"/>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9"/>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9"/>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9"/>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9"/>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9"/>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9"/>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9"/>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9"/>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9"/>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9"/>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9"/>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9"/>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9"/>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9"/>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9"/>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9"/>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9"/>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9"/>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9"/>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9"/>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9"/>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9"/>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9"/>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9"/>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9"/>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9"/>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9"/>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9"/>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9"/>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9"/>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9"/>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9"/>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9"/>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9"/>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9"/>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9"/>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9"/>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9"/>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9"/>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9"/>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9"/>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9"/>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9"/>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9"/>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9"/>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9"/>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9"/>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9"/>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9"/>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9"/>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9"/>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9"/>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9"/>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9"/>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9"/>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9"/>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9"/>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9"/>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9"/>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9"/>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9"/>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9"/>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9"/>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9"/>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9"/>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9"/>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9"/>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9"/>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9"/>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9"/>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9"/>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9"/>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9"/>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9"/>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9"/>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9"/>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9"/>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9"/>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9"/>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9"/>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9"/>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9"/>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9"/>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9"/>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9"/>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9"/>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9"/>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9"/>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9"/>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9"/>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9"/>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9"/>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9"/>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9"/>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9"/>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9"/>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9"/>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9"/>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9"/>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9"/>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9"/>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9"/>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9"/>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9"/>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9"/>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9"/>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9"/>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9"/>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9"/>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9"/>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9"/>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9"/>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9"/>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9"/>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9"/>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9"/>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9"/>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9"/>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9"/>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9"/>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9"/>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9"/>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9"/>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9"/>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9"/>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9"/>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9"/>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9"/>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9"/>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9"/>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9"/>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9"/>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9"/>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9"/>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9"/>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9"/>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9"/>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9"/>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9"/>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9"/>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9"/>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9"/>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9"/>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9"/>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9"/>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9"/>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9"/>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9"/>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9"/>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9"/>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9"/>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9"/>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9"/>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9"/>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9"/>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9"/>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9"/>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9"/>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9"/>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9"/>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9"/>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9"/>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9"/>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9"/>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9"/>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9"/>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9"/>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9"/>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9"/>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9"/>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9"/>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9"/>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9"/>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9"/>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9"/>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9"/>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9"/>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9"/>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9"/>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9"/>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9"/>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9"/>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9"/>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9"/>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9"/>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9"/>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9"/>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9"/>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9"/>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9"/>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9"/>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9"/>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9"/>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9"/>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9"/>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9"/>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9"/>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9"/>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9"/>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9"/>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9"/>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9"/>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9"/>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9"/>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9"/>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9"/>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9"/>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9"/>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9"/>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9"/>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9"/>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9"/>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9"/>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9"/>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9"/>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9"/>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9"/>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9"/>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9"/>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9"/>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9"/>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9"/>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9"/>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9"/>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9"/>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9"/>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9"/>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9"/>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9"/>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9"/>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9"/>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9"/>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9"/>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9"/>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9"/>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9"/>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9"/>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9"/>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9"/>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9"/>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9"/>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9"/>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9"/>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9"/>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9"/>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9"/>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9"/>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9"/>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9"/>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9"/>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9"/>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9"/>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9"/>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9"/>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9"/>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9"/>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9"/>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9"/>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9"/>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9"/>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9"/>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9"/>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9"/>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9"/>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9"/>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9"/>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9"/>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9"/>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9"/>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9"/>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9"/>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9"/>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9"/>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9"/>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9"/>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9"/>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9"/>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9"/>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9"/>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9"/>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9"/>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9"/>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9"/>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9"/>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9"/>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9"/>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9"/>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9"/>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9"/>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9"/>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9"/>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9"/>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9"/>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9"/>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9"/>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9"/>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9"/>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9"/>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9"/>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9"/>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9"/>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9"/>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9"/>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9"/>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9"/>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9"/>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9"/>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9"/>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9"/>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9"/>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9"/>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9"/>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9"/>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9"/>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9"/>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9"/>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9"/>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9"/>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9"/>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9"/>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9"/>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9"/>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9"/>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9"/>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9"/>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9"/>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9"/>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9"/>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9"/>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9"/>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9"/>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9"/>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9"/>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9"/>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9"/>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9"/>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9"/>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9"/>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9"/>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9"/>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9"/>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9"/>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9"/>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9"/>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9"/>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9"/>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9"/>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9"/>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9"/>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9"/>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9"/>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9"/>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9"/>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9"/>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9"/>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9"/>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9"/>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9"/>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9"/>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9"/>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9"/>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9"/>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9"/>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9"/>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9"/>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9"/>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9"/>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9"/>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9"/>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9"/>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9"/>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9"/>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9"/>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9"/>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9"/>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9"/>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9"/>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9"/>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9"/>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9"/>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9"/>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9"/>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9"/>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9"/>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9"/>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9"/>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9"/>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9"/>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9"/>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9"/>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9"/>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9"/>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9"/>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9"/>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9"/>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9"/>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9"/>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9"/>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9"/>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9"/>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9"/>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9"/>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9"/>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9"/>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9"/>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9"/>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9"/>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9"/>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9"/>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9"/>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9"/>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9"/>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9"/>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9"/>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9"/>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9"/>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9"/>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9"/>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9"/>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9"/>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9"/>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9"/>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9"/>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9"/>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9"/>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9"/>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9"/>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9"/>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9"/>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9"/>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9"/>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9"/>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9"/>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9"/>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9"/>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9"/>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9"/>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9"/>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9"/>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9"/>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9"/>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9"/>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9"/>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9"/>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9"/>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9"/>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9"/>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9"/>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9"/>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9"/>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9"/>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9"/>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9"/>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9"/>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9"/>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9"/>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9"/>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9"/>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9"/>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9"/>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9"/>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9"/>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9"/>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9"/>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9"/>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9"/>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9"/>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9"/>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9"/>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9"/>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9"/>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9"/>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9"/>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9"/>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9"/>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9"/>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9"/>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9"/>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9"/>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9"/>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9"/>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9"/>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9"/>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9"/>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9"/>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9"/>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9"/>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9"/>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9"/>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9"/>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9"/>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9"/>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9"/>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9"/>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9"/>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9"/>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9"/>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9"/>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9"/>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9"/>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9"/>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9"/>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9"/>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9"/>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9"/>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9"/>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9"/>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9"/>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9"/>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9"/>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9"/>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9"/>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9"/>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9"/>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9"/>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9"/>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9"/>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9"/>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9"/>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9"/>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9"/>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9"/>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9"/>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9"/>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9"/>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9"/>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9"/>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9"/>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9"/>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9"/>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9"/>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9"/>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9"/>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9"/>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9"/>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9"/>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9"/>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9"/>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9"/>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9"/>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9"/>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9"/>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9"/>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9"/>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9"/>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9"/>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9"/>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9"/>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9"/>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9"/>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9"/>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9"/>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9"/>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9"/>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9"/>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9"/>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9"/>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9"/>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9"/>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9"/>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9"/>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9"/>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9"/>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9"/>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9"/>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9"/>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9"/>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9"/>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9"/>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9"/>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9"/>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9"/>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9"/>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9"/>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9"/>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9"/>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9"/>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9"/>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9"/>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9"/>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9"/>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9"/>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9"/>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9"/>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9"/>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9"/>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9"/>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9"/>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9"/>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9"/>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9"/>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9"/>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9"/>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9"/>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9"/>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9"/>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9"/>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9"/>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9"/>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9"/>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9"/>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9"/>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9"/>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9"/>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9"/>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9"/>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9"/>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9"/>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9"/>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9"/>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9"/>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9"/>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9"/>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9"/>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9"/>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9"/>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9"/>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9"/>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9"/>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9"/>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9"/>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9"/>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9"/>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9"/>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9"/>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9"/>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9"/>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9"/>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9"/>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9"/>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9"/>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9"/>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9"/>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9"/>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9"/>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9"/>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9"/>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9"/>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9"/>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9"/>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9"/>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9"/>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U102" sqref="U102"/>
    </sheetView>
  </sheetViews>
  <sheetFormatPr defaultColWidth="12.71875" defaultRowHeight="15" customHeight="1"/>
  <cols>
    <col min="1" max="1" width="4.44140625" customWidth="1"/>
    <col min="2" max="2" width="27.71875" customWidth="1"/>
    <col min="3" max="3" width="14.27734375" customWidth="1"/>
    <col min="4" max="5" width="14.71875" customWidth="1"/>
    <col min="6" max="6" width="16.27734375" customWidth="1"/>
    <col min="7" max="8" width="15.44140625" customWidth="1"/>
    <col min="9" max="9" width="0.71875" customWidth="1"/>
    <col min="10" max="28" width="8.71875" customWidth="1"/>
  </cols>
  <sheetData>
    <row r="1" spans="1:8" ht="12.75" customHeight="1">
      <c r="A1" s="307" t="s">
        <v>67</v>
      </c>
      <c r="B1" s="308"/>
      <c r="C1" s="308"/>
      <c r="D1" s="308"/>
      <c r="E1" s="308"/>
      <c r="F1" s="308"/>
      <c r="G1" s="308"/>
      <c r="H1" s="309"/>
    </row>
    <row r="2" spans="1:8" ht="12.75" customHeight="1">
      <c r="A2" s="2"/>
    </row>
    <row r="3" spans="1:8" ht="14.25" customHeight="1">
      <c r="A3" s="4" t="s">
        <v>68</v>
      </c>
      <c r="B3" s="320" t="s">
        <v>69</v>
      </c>
      <c r="C3" s="311"/>
      <c r="D3" s="311"/>
      <c r="E3" s="311"/>
      <c r="F3" s="311"/>
      <c r="G3" s="311"/>
      <c r="H3" s="311"/>
    </row>
    <row r="4" spans="1:8" ht="26.25" customHeight="1">
      <c r="A4" s="4"/>
      <c r="B4" s="322" t="s">
        <v>1122</v>
      </c>
      <c r="C4" s="311"/>
      <c r="D4" s="311"/>
      <c r="E4" s="311"/>
      <c r="F4" s="311"/>
      <c r="G4" s="311"/>
      <c r="H4" s="311"/>
    </row>
    <row r="5" spans="1:8" ht="13.5" customHeight="1">
      <c r="A5" s="4"/>
      <c r="B5" s="328" t="s">
        <v>70</v>
      </c>
      <c r="C5" s="311"/>
      <c r="D5" s="311"/>
      <c r="E5" s="311"/>
      <c r="F5" s="311"/>
      <c r="G5" s="311"/>
      <c r="H5" s="311"/>
    </row>
    <row r="6" spans="1:8" ht="13.5" customHeight="1">
      <c r="A6" s="4"/>
      <c r="B6" s="327" t="s">
        <v>71</v>
      </c>
      <c r="C6" s="311"/>
      <c r="D6" s="311"/>
      <c r="E6" s="311"/>
      <c r="F6" s="311"/>
      <c r="G6" s="311"/>
      <c r="H6" s="311"/>
    </row>
    <row r="7" spans="1:8" ht="14.25" customHeight="1">
      <c r="A7" s="4"/>
      <c r="B7" s="328" t="s">
        <v>72</v>
      </c>
      <c r="C7" s="311"/>
      <c r="D7" s="311"/>
      <c r="E7" s="311"/>
      <c r="F7" s="311"/>
      <c r="G7" s="311"/>
      <c r="H7" s="311"/>
    </row>
    <row r="8" spans="1:8" ht="18" customHeight="1">
      <c r="A8" s="4"/>
      <c r="B8" s="328" t="s">
        <v>73</v>
      </c>
      <c r="C8" s="311"/>
      <c r="D8" s="311"/>
      <c r="E8" s="311"/>
      <c r="F8" s="311"/>
      <c r="G8" s="311"/>
      <c r="H8" s="311"/>
    </row>
    <row r="9" spans="1:8" ht="12.75" customHeight="1">
      <c r="A9" s="4"/>
      <c r="B9" s="324"/>
      <c r="C9" s="323" t="s">
        <v>74</v>
      </c>
      <c r="D9" s="314"/>
      <c r="E9" s="315"/>
      <c r="F9" s="323" t="s">
        <v>75</v>
      </c>
      <c r="G9" s="314"/>
      <c r="H9" s="315"/>
    </row>
    <row r="10" spans="1:8" ht="12.75" customHeight="1">
      <c r="A10" s="4"/>
      <c r="B10" s="325"/>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1141</v>
      </c>
      <c r="C12" s="39">
        <v>1016</v>
      </c>
      <c r="D12" s="40">
        <v>1341</v>
      </c>
      <c r="E12" s="40"/>
      <c r="F12" s="40">
        <v>39</v>
      </c>
      <c r="G12" s="40">
        <v>45</v>
      </c>
      <c r="H12" s="40"/>
    </row>
    <row r="13" spans="1:8" ht="12.75" customHeight="1">
      <c r="A13" s="4"/>
      <c r="B13" s="41" t="s">
        <v>80</v>
      </c>
      <c r="C13" s="40">
        <v>440</v>
      </c>
      <c r="D13" s="40">
        <v>507</v>
      </c>
      <c r="E13" s="40" t="s">
        <v>1166</v>
      </c>
      <c r="F13" s="40">
        <v>113</v>
      </c>
      <c r="G13" s="40">
        <v>124</v>
      </c>
      <c r="H13" s="40"/>
    </row>
    <row r="14" spans="1:8" ht="12.75" customHeight="1">
      <c r="A14" s="4"/>
      <c r="B14" s="41" t="s">
        <v>81</v>
      </c>
      <c r="C14" s="40">
        <v>2629</v>
      </c>
      <c r="D14" s="40">
        <v>3731</v>
      </c>
      <c r="E14" s="40"/>
      <c r="F14" s="40">
        <v>784</v>
      </c>
      <c r="G14" s="40">
        <v>980</v>
      </c>
      <c r="H14" s="40"/>
    </row>
    <row r="15" spans="1:8" ht="12.75" customHeight="1">
      <c r="A15" s="4"/>
      <c r="B15" s="42" t="s">
        <v>82</v>
      </c>
      <c r="C15" s="43">
        <f t="shared" ref="C15:G15" si="0">SUM(C12:C14)</f>
        <v>4085</v>
      </c>
      <c r="D15" s="43">
        <f t="shared" si="0"/>
        <v>5579</v>
      </c>
      <c r="E15" s="43"/>
      <c r="F15" s="43">
        <f t="shared" si="0"/>
        <v>936</v>
      </c>
      <c r="G15" s="43">
        <f t="shared" si="0"/>
        <v>1149</v>
      </c>
      <c r="H15" s="43"/>
    </row>
    <row r="16" spans="1:8" ht="12.75" customHeight="1">
      <c r="A16" s="4"/>
      <c r="B16" s="38" t="s">
        <v>83</v>
      </c>
      <c r="C16" s="40">
        <v>71</v>
      </c>
      <c r="D16" s="40">
        <v>57</v>
      </c>
      <c r="E16" s="40" t="s">
        <v>1166</v>
      </c>
      <c r="F16" s="40">
        <v>143</v>
      </c>
      <c r="G16" s="40">
        <v>201</v>
      </c>
      <c r="H16" s="40"/>
    </row>
    <row r="17" spans="1:8" ht="12.75" customHeight="1">
      <c r="A17" s="4"/>
      <c r="B17" s="42" t="s">
        <v>84</v>
      </c>
      <c r="C17" s="43">
        <f t="shared" ref="C17:G17" si="1">SUM(C15:C16)</f>
        <v>4156</v>
      </c>
      <c r="D17" s="43">
        <f t="shared" si="1"/>
        <v>5636</v>
      </c>
      <c r="E17" s="43"/>
      <c r="F17" s="43">
        <f t="shared" si="1"/>
        <v>1079</v>
      </c>
      <c r="G17" s="43">
        <f t="shared" si="1"/>
        <v>1350</v>
      </c>
      <c r="H17" s="43"/>
    </row>
    <row r="18" spans="1:8" ht="12.75" customHeight="1">
      <c r="A18" s="4"/>
      <c r="B18" s="36" t="s">
        <v>85</v>
      </c>
      <c r="C18" s="44"/>
      <c r="D18" s="44"/>
      <c r="E18" s="44"/>
      <c r="F18" s="44"/>
      <c r="G18" s="44"/>
      <c r="H18" s="44"/>
    </row>
    <row r="19" spans="1:8" ht="12.75" customHeight="1">
      <c r="A19" s="4"/>
      <c r="B19" s="41" t="s">
        <v>86</v>
      </c>
      <c r="C19" s="45">
        <v>286</v>
      </c>
      <c r="D19" s="45">
        <v>364</v>
      </c>
      <c r="E19" s="45" t="s">
        <v>1166</v>
      </c>
      <c r="F19" s="45">
        <v>81</v>
      </c>
      <c r="G19" s="45">
        <v>278</v>
      </c>
      <c r="H19" s="45"/>
    </row>
    <row r="20" spans="1:8" ht="12.75" customHeight="1">
      <c r="A20" s="4"/>
      <c r="B20" s="41" t="s">
        <v>81</v>
      </c>
      <c r="C20" s="45">
        <v>323</v>
      </c>
      <c r="D20" s="45">
        <v>511</v>
      </c>
      <c r="E20" s="45"/>
      <c r="F20" s="45">
        <v>465</v>
      </c>
      <c r="G20" s="45">
        <v>930</v>
      </c>
      <c r="H20" s="45"/>
    </row>
    <row r="21" spans="1:8" ht="12.75" customHeight="1">
      <c r="A21" s="4"/>
      <c r="B21" s="38" t="s">
        <v>87</v>
      </c>
      <c r="C21" s="45">
        <v>4</v>
      </c>
      <c r="D21" s="45">
        <v>10</v>
      </c>
      <c r="E21" s="45"/>
      <c r="F21" s="45">
        <v>31</v>
      </c>
      <c r="G21" s="45">
        <v>82</v>
      </c>
      <c r="H21" s="45"/>
    </row>
    <row r="22" spans="1:8" ht="12.75" customHeight="1">
      <c r="A22" s="4"/>
      <c r="B22" s="42" t="s">
        <v>88</v>
      </c>
      <c r="C22" s="46">
        <f t="shared" ref="C22:G22" si="2">SUM(C19:C21)</f>
        <v>613</v>
      </c>
      <c r="D22" s="46">
        <f t="shared" si="2"/>
        <v>885</v>
      </c>
      <c r="E22" s="46"/>
      <c r="F22" s="46">
        <f t="shared" si="2"/>
        <v>577</v>
      </c>
      <c r="G22" s="46">
        <f t="shared" si="2"/>
        <v>1290</v>
      </c>
      <c r="H22" s="46"/>
    </row>
    <row r="23" spans="1:8" ht="12.75" customHeight="1">
      <c r="A23" s="4"/>
      <c r="B23" s="42" t="s">
        <v>89</v>
      </c>
      <c r="C23" s="43">
        <f t="shared" ref="C23:G23" si="3">SUM(C17, C22)</f>
        <v>4769</v>
      </c>
      <c r="D23" s="43">
        <f t="shared" si="3"/>
        <v>6521</v>
      </c>
      <c r="E23" s="43"/>
      <c r="F23" s="43">
        <f t="shared" si="3"/>
        <v>1656</v>
      </c>
      <c r="G23" s="43">
        <f t="shared" si="3"/>
        <v>2640</v>
      </c>
      <c r="H23" s="43"/>
    </row>
    <row r="24" spans="1:8" ht="12.75" customHeight="1">
      <c r="A24" s="4"/>
      <c r="B24" s="47"/>
      <c r="C24" s="48"/>
      <c r="D24" s="49"/>
      <c r="E24" s="49"/>
      <c r="F24" s="49"/>
      <c r="G24" s="49"/>
      <c r="H24" s="49"/>
    </row>
    <row r="25" spans="1:8" ht="12.75" customHeight="1">
      <c r="A25" s="4"/>
      <c r="B25" s="50" t="s">
        <v>90</v>
      </c>
      <c r="C25" s="51">
        <f>SUM(C17:H17)</f>
        <v>12221</v>
      </c>
      <c r="G25" s="52"/>
      <c r="H25" s="52"/>
    </row>
    <row r="26" spans="1:8" ht="12.75" customHeight="1">
      <c r="A26" s="4"/>
      <c r="B26" s="50" t="s">
        <v>91</v>
      </c>
      <c r="C26" s="53">
        <f>SUM(C22:H22)</f>
        <v>3365</v>
      </c>
      <c r="G26" s="52"/>
      <c r="H26" s="52"/>
    </row>
    <row r="27" spans="1:8" ht="12.75" customHeight="1">
      <c r="A27" s="4"/>
      <c r="B27" s="5" t="s">
        <v>92</v>
      </c>
      <c r="C27" s="54">
        <f>SUM(C25:C26)</f>
        <v>15586</v>
      </c>
      <c r="D27" s="5"/>
      <c r="E27" s="5"/>
      <c r="F27" s="5"/>
      <c r="G27" s="55"/>
      <c r="H27" s="55"/>
    </row>
    <row r="28" spans="1:8" ht="22.5" customHeight="1">
      <c r="A28" s="56" t="s">
        <v>93</v>
      </c>
      <c r="B28" s="326" t="s">
        <v>94</v>
      </c>
      <c r="C28" s="311"/>
      <c r="D28" s="311"/>
      <c r="E28" s="311"/>
      <c r="F28" s="311"/>
      <c r="G28" s="311"/>
      <c r="H28" s="311"/>
    </row>
    <row r="29" spans="1:8" ht="27.75" customHeight="1">
      <c r="A29" s="4"/>
      <c r="B29" s="322" t="s">
        <v>1123</v>
      </c>
      <c r="C29" s="311"/>
      <c r="D29" s="311"/>
      <c r="E29" s="311"/>
      <c r="F29" s="311"/>
      <c r="G29" s="311"/>
      <c r="H29" s="311"/>
    </row>
    <row r="30" spans="1:8" ht="15" customHeight="1">
      <c r="A30" s="4"/>
      <c r="B30" s="322" t="s">
        <v>1077</v>
      </c>
      <c r="C30" s="311"/>
      <c r="D30" s="311"/>
      <c r="E30" s="311"/>
      <c r="F30" s="311"/>
      <c r="G30" s="311"/>
      <c r="H30" s="311"/>
    </row>
    <row r="31" spans="1:8" ht="15.75" customHeight="1">
      <c r="A31" s="4"/>
      <c r="B31" s="322" t="s">
        <v>95</v>
      </c>
      <c r="C31" s="311"/>
      <c r="D31" s="311"/>
      <c r="E31" s="311"/>
      <c r="F31" s="311"/>
      <c r="G31" s="311"/>
      <c r="H31" s="311"/>
    </row>
    <row r="32" spans="1:8" ht="38.25" customHeight="1">
      <c r="A32" s="4"/>
      <c r="B32" s="322" t="s">
        <v>96</v>
      </c>
      <c r="C32" s="311"/>
      <c r="D32" s="311"/>
      <c r="E32" s="311"/>
      <c r="F32" s="311"/>
      <c r="G32" s="311"/>
      <c r="H32" s="311"/>
    </row>
    <row r="33" spans="1:8" ht="16.5" customHeight="1">
      <c r="A33" s="4"/>
      <c r="B33" s="322" t="s">
        <v>97</v>
      </c>
      <c r="C33" s="311"/>
      <c r="D33" s="311"/>
      <c r="E33" s="311"/>
      <c r="F33" s="311"/>
      <c r="G33" s="311"/>
      <c r="H33" s="311"/>
    </row>
    <row r="34" spans="1:8" ht="54.75" customHeight="1">
      <c r="A34" s="4"/>
      <c r="B34" s="322" t="s">
        <v>98</v>
      </c>
      <c r="C34" s="311"/>
      <c r="D34" s="311"/>
      <c r="E34" s="311"/>
      <c r="F34" s="311"/>
      <c r="G34" s="311"/>
      <c r="H34" s="311"/>
    </row>
    <row r="35" spans="1:8" ht="35.25" customHeight="1">
      <c r="A35" s="4"/>
      <c r="B35" s="345" t="s">
        <v>99</v>
      </c>
      <c r="C35" s="311"/>
      <c r="D35" s="311"/>
      <c r="E35" s="311"/>
      <c r="F35" s="311"/>
      <c r="G35" s="311"/>
      <c r="H35" s="311"/>
    </row>
    <row r="36" spans="1:8" ht="47.25" customHeight="1">
      <c r="A36" s="4"/>
      <c r="B36" s="322" t="s">
        <v>100</v>
      </c>
      <c r="C36" s="311"/>
      <c r="D36" s="311"/>
      <c r="E36" s="311"/>
      <c r="F36" s="311"/>
      <c r="G36" s="311"/>
      <c r="H36" s="311"/>
    </row>
    <row r="37" spans="1:8" ht="34.5" customHeight="1">
      <c r="A37" s="4"/>
      <c r="B37" s="322" t="s">
        <v>101</v>
      </c>
      <c r="C37" s="311"/>
      <c r="D37" s="311"/>
      <c r="E37" s="311"/>
      <c r="F37" s="311"/>
      <c r="G37" s="311"/>
      <c r="H37" s="311"/>
    </row>
    <row r="38" spans="1:8" ht="36.6" customHeight="1">
      <c r="A38" s="4"/>
      <c r="B38" s="332"/>
      <c r="C38" s="315"/>
      <c r="D38" s="291" t="s">
        <v>102</v>
      </c>
      <c r="E38" s="291" t="s">
        <v>103</v>
      </c>
      <c r="F38" s="291" t="s">
        <v>104</v>
      </c>
    </row>
    <row r="39" spans="1:8" ht="12.75" customHeight="1">
      <c r="A39" s="4"/>
      <c r="B39" s="333" t="s">
        <v>1078</v>
      </c>
      <c r="C39" s="315"/>
      <c r="D39" s="57">
        <v>189</v>
      </c>
      <c r="E39" s="57">
        <f>189+546</f>
        <v>735</v>
      </c>
      <c r="F39" s="57">
        <v>784</v>
      </c>
    </row>
    <row r="40" spans="1:8" ht="12.75" customHeight="1">
      <c r="A40" s="4"/>
      <c r="B40" s="331" t="s">
        <v>105</v>
      </c>
      <c r="C40" s="315"/>
      <c r="D40" s="57">
        <v>537</v>
      </c>
      <c r="E40" s="57">
        <f>537+1745</f>
        <v>2282</v>
      </c>
      <c r="F40" s="57">
        <v>2294</v>
      </c>
    </row>
    <row r="41" spans="1:8" ht="12.75" customHeight="1">
      <c r="A41" s="4"/>
      <c r="B41" s="329" t="s">
        <v>106</v>
      </c>
      <c r="C41" s="315"/>
      <c r="D41" s="57">
        <v>379</v>
      </c>
      <c r="E41" s="57">
        <f>379+1725</f>
        <v>2104</v>
      </c>
      <c r="F41" s="57">
        <v>2120</v>
      </c>
    </row>
    <row r="42" spans="1:8" ht="12.75" customHeight="1">
      <c r="A42" s="4"/>
      <c r="B42" s="329" t="s">
        <v>107</v>
      </c>
      <c r="C42" s="315"/>
      <c r="D42" s="57">
        <v>730</v>
      </c>
      <c r="E42" s="57">
        <f>730+3140</f>
        <v>3870</v>
      </c>
      <c r="F42" s="57">
        <v>3925</v>
      </c>
    </row>
    <row r="43" spans="1:8" ht="15" customHeight="1">
      <c r="A43" s="4"/>
      <c r="B43" s="329" t="s">
        <v>108</v>
      </c>
      <c r="C43" s="315"/>
      <c r="D43" s="57">
        <v>2</v>
      </c>
      <c r="E43" s="57">
        <f>2+5</f>
        <v>7</v>
      </c>
      <c r="F43" s="57">
        <v>8</v>
      </c>
    </row>
    <row r="44" spans="1:8" ht="12.75" customHeight="1">
      <c r="A44" s="4"/>
      <c r="B44" s="329" t="s">
        <v>109</v>
      </c>
      <c r="C44" s="315"/>
      <c r="D44" s="57">
        <v>428</v>
      </c>
      <c r="E44" s="57">
        <f>428+1445</f>
        <v>1873</v>
      </c>
      <c r="F44" s="57">
        <v>1889</v>
      </c>
    </row>
    <row r="45" spans="1:8" ht="26.25" customHeight="1">
      <c r="A45" s="4"/>
      <c r="B45" s="329" t="s">
        <v>110</v>
      </c>
      <c r="C45" s="315"/>
      <c r="D45" s="57">
        <v>2</v>
      </c>
      <c r="E45" s="57">
        <f>2+3</f>
        <v>5</v>
      </c>
      <c r="F45" s="57">
        <v>5</v>
      </c>
    </row>
    <row r="46" spans="1:8" ht="12.75" customHeight="1">
      <c r="A46" s="4"/>
      <c r="B46" s="329" t="s">
        <v>111</v>
      </c>
      <c r="C46" s="315"/>
      <c r="D46" s="57">
        <v>85</v>
      </c>
      <c r="E46" s="57">
        <f>85+363</f>
        <v>448</v>
      </c>
      <c r="F46" s="57">
        <v>453</v>
      </c>
    </row>
    <row r="47" spans="1:8" ht="12.75" customHeight="1">
      <c r="A47" s="4"/>
      <c r="B47" s="329" t="s">
        <v>112</v>
      </c>
      <c r="C47" s="315"/>
      <c r="D47" s="57">
        <v>89</v>
      </c>
      <c r="E47" s="57">
        <f>89+336</f>
        <v>425</v>
      </c>
      <c r="F47" s="57">
        <v>743</v>
      </c>
    </row>
    <row r="48" spans="1:8" ht="12.75" customHeight="1">
      <c r="A48" s="4"/>
      <c r="B48" s="330" t="s">
        <v>113</v>
      </c>
      <c r="C48" s="315"/>
      <c r="D48" s="58">
        <f>SUM(D39:D47)</f>
        <v>2441</v>
      </c>
      <c r="E48" s="58">
        <f>SUM(E39:E47)</f>
        <v>11749</v>
      </c>
      <c r="F48" s="58">
        <f>SUM(F39:F47)</f>
        <v>12221</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v>6</v>
      </c>
      <c r="G52" s="60"/>
      <c r="H52" s="60"/>
    </row>
    <row r="53" spans="1:28" ht="12.75" customHeight="1">
      <c r="A53" s="4"/>
      <c r="B53" s="1" t="s">
        <v>118</v>
      </c>
      <c r="C53" s="61"/>
      <c r="G53" s="60"/>
      <c r="H53" s="60"/>
    </row>
    <row r="54" spans="1:28" ht="12.75" customHeight="1">
      <c r="A54" s="4"/>
      <c r="B54" s="1" t="s">
        <v>119</v>
      </c>
      <c r="C54" s="61">
        <v>2674</v>
      </c>
      <c r="G54" s="60"/>
      <c r="H54" s="60"/>
    </row>
    <row r="55" spans="1:28" ht="12.75" customHeight="1">
      <c r="A55" s="4"/>
      <c r="B55" s="1" t="s">
        <v>120</v>
      </c>
      <c r="C55" s="61">
        <v>173</v>
      </c>
      <c r="G55" s="60"/>
      <c r="H55" s="60"/>
    </row>
    <row r="56" spans="1:28" ht="12.75" customHeight="1">
      <c r="A56" s="4"/>
      <c r="B56" s="1" t="s">
        <v>121</v>
      </c>
      <c r="C56" s="61">
        <v>833</v>
      </c>
      <c r="G56" s="60"/>
      <c r="H56" s="60"/>
    </row>
    <row r="57" spans="1:28" ht="12.75" customHeight="1">
      <c r="A57" s="4"/>
      <c r="B57" s="1" t="s">
        <v>122</v>
      </c>
      <c r="C57" s="61">
        <v>13</v>
      </c>
      <c r="G57" s="60"/>
      <c r="H57" s="60"/>
    </row>
    <row r="58" spans="1:28" ht="12.75" customHeight="1">
      <c r="A58" s="4"/>
      <c r="B58" s="17" t="s">
        <v>123</v>
      </c>
      <c r="C58" s="61">
        <v>94</v>
      </c>
      <c r="G58" s="60"/>
      <c r="H58" s="60"/>
    </row>
    <row r="59" spans="1:28" ht="24.75" customHeight="1">
      <c r="A59" s="4"/>
      <c r="B59" s="17" t="s">
        <v>124</v>
      </c>
      <c r="C59" s="61">
        <v>4</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2" t="s">
        <v>127</v>
      </c>
      <c r="C62" s="311"/>
      <c r="D62" s="311"/>
      <c r="E62" s="311"/>
      <c r="F62" s="311"/>
      <c r="G62" s="311"/>
      <c r="H62" s="311"/>
      <c r="I62" s="1"/>
      <c r="J62" s="1"/>
      <c r="K62" s="1"/>
      <c r="L62" s="1"/>
      <c r="M62" s="1"/>
      <c r="N62" s="1"/>
      <c r="O62" s="1"/>
      <c r="P62" s="1"/>
      <c r="Q62" s="1"/>
      <c r="R62" s="1"/>
      <c r="S62" s="1"/>
      <c r="T62" s="1"/>
      <c r="U62" s="1"/>
      <c r="V62" s="1"/>
      <c r="W62" s="1"/>
      <c r="X62" s="1"/>
      <c r="Y62" s="1"/>
      <c r="Z62" s="1"/>
      <c r="AA62" s="1"/>
      <c r="AB62" s="1"/>
    </row>
    <row r="63" spans="1:28" ht="46.5" customHeight="1">
      <c r="A63" s="2"/>
      <c r="B63" s="322" t="s">
        <v>128</v>
      </c>
      <c r="C63" s="311"/>
      <c r="D63" s="311"/>
      <c r="E63" s="311"/>
      <c r="F63" s="311"/>
      <c r="G63" s="311"/>
      <c r="H63" s="311"/>
      <c r="I63" s="1"/>
      <c r="J63" s="1"/>
      <c r="K63" s="1"/>
      <c r="L63" s="1"/>
      <c r="M63" s="1"/>
      <c r="N63" s="1"/>
      <c r="O63" s="1"/>
      <c r="P63" s="1"/>
      <c r="Q63" s="1"/>
      <c r="R63" s="1"/>
      <c r="S63" s="1"/>
      <c r="T63" s="1"/>
      <c r="U63" s="1"/>
      <c r="V63" s="1"/>
      <c r="W63" s="1"/>
      <c r="X63" s="1"/>
      <c r="Y63" s="1"/>
      <c r="Z63" s="1"/>
      <c r="AA63" s="1"/>
      <c r="AB63" s="1"/>
    </row>
    <row r="64" spans="1:28" ht="54.75" customHeight="1">
      <c r="A64" s="2"/>
      <c r="B64" s="322" t="s">
        <v>1138</v>
      </c>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c r="AA64" s="311"/>
      <c r="AB64" s="311"/>
    </row>
    <row r="65" spans="1:28" ht="54.75" customHeight="1">
      <c r="A65" s="2"/>
      <c r="B65" s="311"/>
      <c r="C65" s="311"/>
      <c r="D65" s="311"/>
      <c r="E65" s="311"/>
      <c r="F65" s="311"/>
      <c r="G65" s="311"/>
      <c r="H65" s="311"/>
      <c r="I65" s="311"/>
      <c r="J65" s="311"/>
      <c r="K65" s="311"/>
      <c r="L65" s="311"/>
      <c r="M65" s="311"/>
      <c r="N65" s="311"/>
      <c r="O65" s="311"/>
      <c r="P65" s="311"/>
      <c r="Q65" s="311"/>
      <c r="R65" s="311"/>
      <c r="S65" s="311"/>
      <c r="T65" s="311"/>
      <c r="U65" s="311"/>
      <c r="V65" s="311"/>
      <c r="W65" s="311"/>
      <c r="X65" s="311"/>
      <c r="Y65" s="311"/>
      <c r="Z65" s="311"/>
      <c r="AA65" s="311"/>
      <c r="AB65" s="311"/>
    </row>
    <row r="66" spans="1:28" ht="41.25" customHeight="1">
      <c r="A66" s="2"/>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row>
    <row r="67" spans="1:28" ht="27.75" customHeight="1">
      <c r="A67" s="2"/>
      <c r="B67" s="338" t="s">
        <v>129</v>
      </c>
      <c r="C67" s="311"/>
      <c r="D67" s="311"/>
      <c r="E67" s="311"/>
      <c r="F67" s="311"/>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0" t="s">
        <v>1124</v>
      </c>
      <c r="C68" s="311"/>
      <c r="D68" s="311"/>
      <c r="E68" s="311"/>
      <c r="F68" s="311"/>
      <c r="G68" s="311"/>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37" t="s">
        <v>1132</v>
      </c>
      <c r="C69" s="304"/>
      <c r="D69" s="304"/>
      <c r="E69" s="304"/>
      <c r="F69" s="304"/>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9"/>
      <c r="C70" s="340" t="s">
        <v>131</v>
      </c>
      <c r="D70" s="340" t="s">
        <v>132</v>
      </c>
      <c r="E70" s="340" t="s">
        <v>133</v>
      </c>
      <c r="F70" s="340" t="s">
        <v>134</v>
      </c>
      <c r="G70" s="32"/>
      <c r="H70" s="32"/>
      <c r="I70" s="32"/>
      <c r="J70" s="32"/>
      <c r="K70" s="32"/>
      <c r="L70" s="32"/>
      <c r="M70" s="32"/>
      <c r="N70" s="32"/>
      <c r="O70" s="32"/>
      <c r="P70" s="32"/>
      <c r="Q70" s="32"/>
      <c r="R70" s="32"/>
      <c r="S70" s="32"/>
      <c r="T70" s="32"/>
      <c r="U70" s="32"/>
      <c r="V70" s="32"/>
    </row>
    <row r="71" spans="1:28" ht="24" customHeight="1">
      <c r="A71" s="2"/>
      <c r="B71" s="325"/>
      <c r="C71" s="325"/>
      <c r="D71" s="325"/>
      <c r="E71" s="325"/>
      <c r="F71" s="325"/>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1125</v>
      </c>
      <c r="C72" s="38">
        <v>703</v>
      </c>
      <c r="D72" s="38">
        <v>198</v>
      </c>
      <c r="E72" s="38">
        <f>F72-(C72+D72)</f>
        <v>642</v>
      </c>
      <c r="F72" s="38">
        <v>1543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1126</v>
      </c>
      <c r="C73" s="38">
        <v>0</v>
      </c>
      <c r="D73" s="38">
        <v>1</v>
      </c>
      <c r="E73" s="38">
        <v>5</v>
      </c>
      <c r="F73" s="38">
        <v>6</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1127</v>
      </c>
      <c r="C74" s="38">
        <v>703</v>
      </c>
      <c r="D74" s="38">
        <f t="shared" ref="D74:E74" si="4">(D72-D73)</f>
        <v>197</v>
      </c>
      <c r="E74" s="38">
        <f t="shared" si="4"/>
        <v>637</v>
      </c>
      <c r="F74" s="38">
        <v>1532</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1128</v>
      </c>
      <c r="C75" s="38">
        <v>148</v>
      </c>
      <c r="D75" s="38">
        <v>51</v>
      </c>
      <c r="E75" s="38">
        <f>F75-(C75+D75)</f>
        <v>232</v>
      </c>
      <c r="F75" s="38">
        <v>431</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1129</v>
      </c>
      <c r="C76" s="38">
        <v>158</v>
      </c>
      <c r="D76" s="38">
        <v>34</v>
      </c>
      <c r="E76" s="38">
        <f t="shared" ref="E76:E78" si="5">F76-(C76+D76)</f>
        <v>88</v>
      </c>
      <c r="F76" s="38">
        <v>280</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1130</v>
      </c>
      <c r="C77" s="38">
        <v>36</v>
      </c>
      <c r="D77" s="38">
        <v>13</v>
      </c>
      <c r="E77" s="38">
        <f t="shared" si="5"/>
        <v>24</v>
      </c>
      <c r="F77" s="38">
        <v>73</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F78" si="6">SUM(C75:C77)</f>
        <v>342</v>
      </c>
      <c r="D78" s="38">
        <f t="shared" si="6"/>
        <v>98</v>
      </c>
      <c r="E78" s="38">
        <f t="shared" si="5"/>
        <v>344</v>
      </c>
      <c r="F78" s="38">
        <f t="shared" si="6"/>
        <v>784</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1131</v>
      </c>
      <c r="C79" s="301">
        <f t="shared" ref="C79:F79" si="7">C78/C74</f>
        <v>0.48648648648648651</v>
      </c>
      <c r="D79" s="301">
        <f t="shared" si="7"/>
        <v>0.49746192893401014</v>
      </c>
      <c r="E79" s="301">
        <f t="shared" si="7"/>
        <v>0.5400313971742543</v>
      </c>
      <c r="F79" s="301">
        <f t="shared" si="7"/>
        <v>0.51174934725848564</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1" t="s">
        <v>130</v>
      </c>
      <c r="C81" s="311"/>
      <c r="D81" s="311"/>
      <c r="E81" s="311"/>
      <c r="F81" s="311"/>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4"/>
      <c r="C82" s="340" t="s">
        <v>131</v>
      </c>
      <c r="D82" s="340" t="s">
        <v>132</v>
      </c>
      <c r="E82" s="340" t="s">
        <v>133</v>
      </c>
      <c r="F82" s="340"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5"/>
      <c r="C83" s="325"/>
      <c r="D83" s="325"/>
      <c r="E83" s="325"/>
      <c r="F83" s="325"/>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c r="D84" s="72"/>
      <c r="E84" s="72"/>
      <c r="F84" s="11">
        <f t="shared" ref="F84:F90" si="8">SUM(A84:D84)</f>
        <v>0</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1133</v>
      </c>
      <c r="C85" s="72"/>
      <c r="D85" s="72"/>
      <c r="E85" s="72"/>
      <c r="F85" s="11">
        <f t="shared" si="8"/>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9">(C84-C85)</f>
        <v>0</v>
      </c>
      <c r="D86" s="11">
        <f t="shared" si="9"/>
        <v>0</v>
      </c>
      <c r="E86" s="11">
        <f t="shared" si="9"/>
        <v>0</v>
      </c>
      <c r="F86" s="11">
        <f t="shared" si="8"/>
        <v>0</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c r="D87" s="72"/>
      <c r="E87" s="72"/>
      <c r="F87" s="11">
        <f t="shared" si="8"/>
        <v>0</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c r="D88" s="72"/>
      <c r="E88" s="72"/>
      <c r="F88" s="11">
        <f t="shared" si="8"/>
        <v>0</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1134</v>
      </c>
      <c r="C89" s="72"/>
      <c r="D89" s="72"/>
      <c r="E89" s="72"/>
      <c r="F89" s="11">
        <f t="shared" si="8"/>
        <v>0</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10">SUM(C87:C89)</f>
        <v>0</v>
      </c>
      <c r="D90" s="11">
        <f t="shared" si="10"/>
        <v>0</v>
      </c>
      <c r="E90" s="11">
        <f t="shared" si="10"/>
        <v>0</v>
      </c>
      <c r="F90" s="11">
        <f t="shared" si="8"/>
        <v>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11" t="e">
        <f t="shared" ref="C91:F91" si="11">C90/C86</f>
        <v>#DIV/0!</v>
      </c>
      <c r="D91" s="11" t="e">
        <f t="shared" si="11"/>
        <v>#DIV/0!</v>
      </c>
      <c r="E91" s="11" t="e">
        <f t="shared" si="11"/>
        <v>#DIV/0!</v>
      </c>
      <c r="F91" s="11" t="e">
        <f t="shared" si="11"/>
        <v>#DIV/0!</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2" t="s">
        <v>1135</v>
      </c>
      <c r="C93" s="311"/>
      <c r="D93" s="311"/>
      <c r="E93" s="311"/>
      <c r="F93" s="311"/>
      <c r="G93" s="311"/>
      <c r="H93" s="311"/>
    </row>
    <row r="94" spans="1:28" ht="12.75" customHeight="1">
      <c r="A94" s="2"/>
      <c r="B94" s="343"/>
      <c r="C94" s="314"/>
      <c r="D94" s="314"/>
      <c r="E94" s="315"/>
      <c r="F94" s="74" t="s">
        <v>1136</v>
      </c>
      <c r="G94" s="74" t="s">
        <v>151</v>
      </c>
    </row>
    <row r="95" spans="1:28" ht="23.25" customHeight="1">
      <c r="A95" s="4" t="s">
        <v>152</v>
      </c>
      <c r="B95" s="334" t="s">
        <v>153</v>
      </c>
      <c r="C95" s="314"/>
      <c r="D95" s="314"/>
      <c r="E95" s="314"/>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42" t="s">
        <v>155</v>
      </c>
      <c r="C96" s="314"/>
      <c r="D96" s="314"/>
      <c r="E96" s="314"/>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34" t="s">
        <v>157</v>
      </c>
      <c r="C97" s="314"/>
      <c r="D97" s="314"/>
      <c r="E97" s="314"/>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4" t="s">
        <v>159</v>
      </c>
      <c r="C98" s="314"/>
      <c r="D98" s="314"/>
      <c r="E98" s="314"/>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34" t="s">
        <v>161</v>
      </c>
      <c r="C99" s="314"/>
      <c r="D99" s="314"/>
      <c r="E99" s="314"/>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34" t="s">
        <v>163</v>
      </c>
      <c r="C100" s="314"/>
      <c r="D100" s="314"/>
      <c r="E100" s="314"/>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4" t="s">
        <v>165</v>
      </c>
      <c r="C101" s="314"/>
      <c r="D101" s="314"/>
      <c r="E101" s="314"/>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4" t="s">
        <v>167</v>
      </c>
      <c r="C102" s="314"/>
      <c r="D102" s="314"/>
      <c r="E102" s="314"/>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4" t="s">
        <v>169</v>
      </c>
      <c r="C103" s="314"/>
      <c r="D103" s="314"/>
      <c r="E103" s="314"/>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4" t="s">
        <v>171</v>
      </c>
      <c r="C104" s="314"/>
      <c r="D104" s="314"/>
      <c r="E104" s="314"/>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0" t="s">
        <v>173</v>
      </c>
      <c r="C106" s="311"/>
      <c r="D106" s="311"/>
      <c r="E106" s="311"/>
      <c r="F106" s="311"/>
      <c r="G106" s="311"/>
      <c r="H106" s="311"/>
    </row>
    <row r="107" spans="1:27" ht="18" customHeight="1">
      <c r="A107" s="2"/>
      <c r="B107" s="310" t="s">
        <v>174</v>
      </c>
      <c r="C107" s="311"/>
      <c r="D107" s="311"/>
      <c r="E107" s="311"/>
      <c r="F107" s="311"/>
      <c r="G107" s="311"/>
      <c r="H107" s="311"/>
    </row>
    <row r="108" spans="1:27" ht="88.5" customHeight="1">
      <c r="A108" s="2"/>
      <c r="B108" s="336" t="s">
        <v>175</v>
      </c>
      <c r="C108" s="304"/>
      <c r="D108" s="304"/>
      <c r="E108" s="304"/>
      <c r="F108" s="304"/>
      <c r="G108" s="304"/>
    </row>
    <row r="109" spans="1:27" ht="59.25" customHeight="1">
      <c r="A109" s="4" t="s">
        <v>176</v>
      </c>
      <c r="B109" s="310" t="s">
        <v>1145</v>
      </c>
      <c r="C109" s="311"/>
      <c r="D109" s="311"/>
      <c r="E109" s="311"/>
      <c r="F109" s="335"/>
      <c r="G109" s="76">
        <v>0.72399999999999998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48" orientation="portrait" r:id="rId2"/>
  <headerFooter>
    <oddHeader>&amp;LCommon Data Set 2021-2022</oddHeader>
    <oddFooter>&amp;LCDS-B&amp;RPage &amp;P</oddFooter>
  </headerFooter>
  <rowBreaks count="2" manualBreakCount="2">
    <brk id="48" max="16383" man="1"/>
    <brk id="7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zoomScaleNormal="100" workbookViewId="0">
      <selection activeCell="Q10" sqref="Q10"/>
    </sheetView>
  </sheetViews>
  <sheetFormatPr defaultColWidth="12.71875" defaultRowHeight="15" customHeight="1"/>
  <cols>
    <col min="1" max="1" width="4.44140625" customWidth="1"/>
    <col min="2" max="2" width="29" customWidth="1"/>
    <col min="3" max="5" width="14.71875" customWidth="1"/>
    <col min="6" max="6" width="14.83203125" customWidth="1"/>
    <col min="7" max="7" width="12" customWidth="1"/>
    <col min="8" max="8" width="0.71875" customWidth="1"/>
    <col min="9" max="26" width="8.71875" customWidth="1"/>
  </cols>
  <sheetData>
    <row r="1" spans="1:26" ht="12.75" customHeight="1">
      <c r="A1" s="307" t="s">
        <v>1079</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50" t="s">
        <v>178</v>
      </c>
      <c r="B3" s="310" t="s">
        <v>1080</v>
      </c>
      <c r="C3" s="311"/>
      <c r="D3" s="311"/>
      <c r="E3" s="311"/>
      <c r="F3" s="311"/>
      <c r="G3" s="1"/>
      <c r="H3" s="1"/>
      <c r="I3" s="1"/>
      <c r="J3" s="1"/>
      <c r="K3" s="1"/>
      <c r="L3" s="1"/>
      <c r="M3" s="1"/>
      <c r="N3" s="1"/>
      <c r="O3" s="1"/>
      <c r="P3" s="1"/>
      <c r="Q3" s="1"/>
      <c r="R3" s="1"/>
      <c r="S3" s="1"/>
      <c r="T3" s="1"/>
      <c r="U3" s="1"/>
      <c r="V3" s="1"/>
      <c r="W3" s="1"/>
      <c r="X3" s="1"/>
      <c r="Y3" s="1"/>
      <c r="Z3" s="1"/>
    </row>
    <row r="4" spans="1:26" ht="19.5" customHeight="1">
      <c r="A4" s="311"/>
      <c r="B4" s="311"/>
      <c r="C4" s="311"/>
      <c r="D4" s="311"/>
      <c r="E4" s="311"/>
      <c r="F4" s="311"/>
      <c r="G4" s="1"/>
      <c r="H4" s="1"/>
      <c r="I4" s="1"/>
      <c r="J4" s="1"/>
      <c r="K4" s="1"/>
      <c r="L4" s="1"/>
      <c r="M4" s="1"/>
      <c r="N4" s="1"/>
      <c r="O4" s="1"/>
      <c r="P4" s="1"/>
      <c r="Q4" s="1"/>
      <c r="R4" s="1"/>
      <c r="S4" s="1"/>
      <c r="T4" s="1"/>
      <c r="U4" s="1"/>
      <c r="V4" s="1"/>
      <c r="W4" s="1"/>
      <c r="X4" s="1"/>
      <c r="Y4" s="1"/>
      <c r="Z4" s="1"/>
    </row>
    <row r="5" spans="1:26" ht="15.75" customHeight="1">
      <c r="A5" s="77"/>
      <c r="B5" s="322" t="s">
        <v>179</v>
      </c>
      <c r="C5" s="311"/>
      <c r="D5" s="311"/>
      <c r="E5" s="311"/>
      <c r="F5" s="311"/>
      <c r="G5" s="1"/>
      <c r="H5" s="1"/>
      <c r="I5" s="1"/>
      <c r="J5" s="1"/>
      <c r="K5" s="1"/>
      <c r="L5" s="1"/>
      <c r="M5" s="1"/>
      <c r="N5" s="1"/>
      <c r="O5" s="1"/>
      <c r="P5" s="1"/>
      <c r="Q5" s="1"/>
      <c r="R5" s="1"/>
      <c r="S5" s="1"/>
      <c r="T5" s="1"/>
      <c r="U5" s="1"/>
      <c r="V5" s="1"/>
      <c r="W5" s="1"/>
      <c r="X5" s="1"/>
      <c r="Y5" s="1"/>
      <c r="Z5" s="1"/>
    </row>
    <row r="6" spans="1:26" ht="56.25" customHeight="1">
      <c r="A6" s="78"/>
      <c r="B6" s="322" t="s">
        <v>180</v>
      </c>
      <c r="C6" s="311"/>
      <c r="D6" s="311"/>
      <c r="E6" s="311"/>
      <c r="F6" s="311"/>
      <c r="G6" s="1"/>
      <c r="H6" s="1"/>
      <c r="I6" s="1"/>
      <c r="J6" s="1"/>
      <c r="K6" s="1"/>
      <c r="L6" s="1"/>
      <c r="M6" s="1"/>
      <c r="N6" s="1"/>
      <c r="O6" s="1"/>
      <c r="P6" s="1"/>
      <c r="Q6" s="1"/>
      <c r="R6" s="1"/>
      <c r="S6" s="1"/>
      <c r="T6" s="1"/>
      <c r="U6" s="1"/>
      <c r="V6" s="1"/>
      <c r="W6" s="1"/>
      <c r="X6" s="1"/>
      <c r="Y6" s="1"/>
      <c r="Z6" s="1"/>
    </row>
    <row r="7" spans="1:26" ht="25.9" customHeight="1">
      <c r="A7" s="2"/>
      <c r="B7" s="322" t="s">
        <v>1076</v>
      </c>
      <c r="C7" s="311"/>
      <c r="D7" s="311"/>
      <c r="E7" s="311"/>
      <c r="F7" s="311"/>
      <c r="G7" s="1"/>
      <c r="H7" s="1"/>
      <c r="I7" s="1"/>
      <c r="J7" s="1"/>
      <c r="K7" s="1"/>
      <c r="L7" s="1"/>
      <c r="M7" s="1"/>
      <c r="N7" s="1"/>
      <c r="O7" s="1"/>
      <c r="P7" s="1"/>
      <c r="Q7" s="1"/>
      <c r="R7" s="1"/>
      <c r="S7" s="1"/>
      <c r="T7" s="1"/>
      <c r="U7" s="1"/>
      <c r="V7" s="1"/>
      <c r="W7" s="1"/>
      <c r="X7" s="1"/>
      <c r="Y7" s="1"/>
      <c r="Z7" s="1"/>
    </row>
    <row r="8" spans="1:26" ht="30" customHeight="1">
      <c r="A8" s="2"/>
      <c r="B8" s="322" t="s">
        <v>72</v>
      </c>
      <c r="C8" s="311"/>
      <c r="D8" s="311"/>
      <c r="E8" s="311"/>
      <c r="F8" s="311"/>
      <c r="G8" s="1"/>
      <c r="H8" s="1"/>
      <c r="I8" s="1"/>
      <c r="J8" s="1"/>
      <c r="K8" s="1"/>
      <c r="L8" s="1"/>
      <c r="M8" s="1"/>
      <c r="N8" s="1"/>
      <c r="O8" s="1"/>
      <c r="P8" s="1"/>
      <c r="Q8" s="1"/>
      <c r="R8" s="1"/>
      <c r="S8" s="1"/>
      <c r="T8" s="1"/>
      <c r="U8" s="1"/>
      <c r="V8" s="1"/>
      <c r="W8" s="1"/>
      <c r="X8" s="1"/>
      <c r="Y8" s="1"/>
      <c r="Z8" s="1"/>
    </row>
    <row r="9" spans="1:26" ht="46.5" customHeight="1">
      <c r="A9" s="2"/>
      <c r="B9" s="322" t="s">
        <v>1075</v>
      </c>
      <c r="C9" s="311"/>
      <c r="D9" s="311"/>
      <c r="E9" s="311"/>
      <c r="F9" s="311"/>
      <c r="G9" s="1"/>
      <c r="H9" s="1"/>
      <c r="I9" s="1"/>
      <c r="J9" s="1"/>
      <c r="K9" s="1"/>
      <c r="L9" s="1"/>
      <c r="M9" s="1"/>
      <c r="N9" s="1"/>
      <c r="O9" s="1"/>
      <c r="P9" s="1"/>
      <c r="Q9" s="1"/>
      <c r="R9" s="1"/>
      <c r="S9" s="1"/>
      <c r="T9" s="1"/>
      <c r="U9" s="1"/>
      <c r="V9" s="1"/>
      <c r="W9" s="1"/>
      <c r="X9" s="1"/>
      <c r="Y9" s="1"/>
      <c r="Z9" s="1"/>
    </row>
    <row r="10" spans="1:26" ht="12.75" customHeight="1">
      <c r="A10" s="4"/>
      <c r="B10" s="316" t="s">
        <v>1081</v>
      </c>
      <c r="C10" s="314"/>
      <c r="D10" s="315"/>
      <c r="E10" s="11">
        <v>7014</v>
      </c>
      <c r="F10" s="1"/>
      <c r="G10" s="1"/>
      <c r="H10" s="1"/>
      <c r="I10" s="1"/>
      <c r="J10" s="1"/>
      <c r="K10" s="1"/>
      <c r="L10" s="1"/>
      <c r="M10" s="1"/>
      <c r="N10" s="1"/>
      <c r="O10" s="1"/>
      <c r="P10" s="1"/>
      <c r="Q10" s="1"/>
      <c r="R10" s="1"/>
      <c r="S10" s="1"/>
      <c r="T10" s="1"/>
      <c r="U10" s="1"/>
      <c r="V10" s="1"/>
      <c r="W10" s="1"/>
      <c r="X10" s="1"/>
      <c r="Y10" s="1"/>
      <c r="Z10" s="1"/>
    </row>
    <row r="11" spans="1:26" ht="12.75" customHeight="1">
      <c r="A11" s="4"/>
      <c r="B11" s="333" t="s">
        <v>1082</v>
      </c>
      <c r="C11" s="314"/>
      <c r="D11" s="315"/>
      <c r="E11" s="19">
        <v>12498</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3" t="s">
        <v>1083</v>
      </c>
      <c r="C13" s="314"/>
      <c r="D13" s="315"/>
      <c r="E13" s="19">
        <v>5343</v>
      </c>
      <c r="F13" s="1"/>
      <c r="G13" s="1"/>
      <c r="H13" s="1"/>
      <c r="I13" s="1"/>
      <c r="J13" s="1"/>
      <c r="K13" s="1"/>
      <c r="L13" s="1"/>
      <c r="M13" s="1"/>
      <c r="N13" s="1"/>
      <c r="O13" s="1"/>
      <c r="P13" s="1"/>
      <c r="Q13" s="1"/>
      <c r="R13" s="1"/>
      <c r="S13" s="1"/>
      <c r="T13" s="1"/>
      <c r="U13" s="1"/>
      <c r="V13" s="1"/>
      <c r="W13" s="1"/>
      <c r="X13" s="1"/>
      <c r="Y13" s="1"/>
      <c r="Z13" s="1"/>
    </row>
    <row r="14" spans="1:26" ht="12.75" customHeight="1">
      <c r="A14" s="4"/>
      <c r="B14" s="333" t="s">
        <v>1084</v>
      </c>
      <c r="C14" s="314"/>
      <c r="D14" s="315"/>
      <c r="E14" s="19">
        <v>10414</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3" t="s">
        <v>1085</v>
      </c>
      <c r="C16" s="314"/>
      <c r="D16" s="315"/>
      <c r="E16" s="19">
        <v>1016</v>
      </c>
      <c r="F16" s="1"/>
      <c r="G16" s="1"/>
      <c r="H16" s="1"/>
      <c r="I16" s="1"/>
      <c r="J16" s="1"/>
      <c r="K16" s="1"/>
      <c r="L16" s="1"/>
      <c r="M16" s="1"/>
      <c r="N16" s="1"/>
      <c r="O16" s="1"/>
      <c r="P16" s="1"/>
      <c r="Q16" s="1"/>
      <c r="R16" s="1"/>
      <c r="S16" s="1"/>
      <c r="T16" s="1"/>
      <c r="U16" s="1"/>
      <c r="V16" s="1"/>
      <c r="W16" s="1"/>
      <c r="X16" s="1"/>
      <c r="Y16" s="1"/>
      <c r="Z16" s="1"/>
    </row>
    <row r="17" spans="1:26" ht="12.75" customHeight="1">
      <c r="A17" s="4"/>
      <c r="B17" s="333" t="s">
        <v>1086</v>
      </c>
      <c r="C17" s="314"/>
      <c r="D17" s="315"/>
      <c r="E17" s="19">
        <v>39</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75" t="s">
        <v>1087</v>
      </c>
      <c r="C19" s="314"/>
      <c r="D19" s="315"/>
      <c r="E19" s="19">
        <v>1341</v>
      </c>
      <c r="F19" s="1"/>
      <c r="G19" s="1"/>
      <c r="H19" s="1"/>
      <c r="I19" s="1"/>
      <c r="J19" s="1"/>
      <c r="K19" s="1"/>
      <c r="L19" s="1"/>
      <c r="M19" s="1"/>
      <c r="N19" s="1"/>
      <c r="O19" s="1"/>
      <c r="P19" s="1"/>
      <c r="Q19" s="1"/>
      <c r="R19" s="1"/>
      <c r="S19" s="1"/>
      <c r="T19" s="1"/>
      <c r="U19" s="1"/>
      <c r="V19" s="1"/>
      <c r="W19" s="1"/>
      <c r="X19" s="1"/>
      <c r="Y19" s="1"/>
      <c r="Z19" s="1"/>
    </row>
    <row r="20" spans="1:26" ht="12.75" customHeight="1">
      <c r="A20" s="4"/>
      <c r="B20" s="333" t="s">
        <v>1088</v>
      </c>
      <c r="C20" s="314"/>
      <c r="D20" s="315"/>
      <c r="E20" s="19">
        <v>45</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351" t="s">
        <v>1089</v>
      </c>
      <c r="C22" s="311"/>
      <c r="D22" s="311"/>
      <c r="E22" s="311"/>
      <c r="F22" s="311"/>
      <c r="G22" s="1"/>
      <c r="H22" s="1"/>
      <c r="I22" s="1"/>
      <c r="J22" s="1"/>
      <c r="K22" s="1"/>
      <c r="L22" s="1"/>
      <c r="M22" s="1"/>
      <c r="N22" s="1"/>
      <c r="O22" s="1"/>
      <c r="P22" s="1"/>
      <c r="Q22" s="1"/>
      <c r="R22" s="1"/>
      <c r="S22" s="1"/>
      <c r="T22" s="1"/>
      <c r="U22" s="1"/>
      <c r="V22" s="1"/>
      <c r="W22" s="1"/>
      <c r="X22" s="1"/>
      <c r="Y22" s="1"/>
      <c r="Z22" s="1"/>
    </row>
    <row r="23" spans="1:26" ht="16.5" customHeight="1">
      <c r="A23" s="4"/>
      <c r="B23" s="322" t="s">
        <v>182</v>
      </c>
      <c r="C23" s="311"/>
      <c r="D23" s="311"/>
      <c r="E23" s="311"/>
      <c r="F23" s="311"/>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7" t="s">
        <v>183</v>
      </c>
      <c r="C26" s="311"/>
      <c r="D26" s="19"/>
      <c r="E26" s="19" t="s">
        <v>1156</v>
      </c>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76" t="s">
        <v>184</v>
      </c>
      <c r="C28" s="311"/>
      <c r="D28" s="311"/>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77" t="s">
        <v>185</v>
      </c>
      <c r="C30" s="314"/>
      <c r="D30" s="315"/>
      <c r="E30" s="74" t="s">
        <v>113</v>
      </c>
      <c r="F30" s="10"/>
      <c r="G30" s="1"/>
      <c r="H30" s="1"/>
      <c r="I30" s="1"/>
      <c r="J30" s="1"/>
      <c r="K30" s="1"/>
      <c r="L30" s="1"/>
      <c r="M30" s="1"/>
      <c r="N30" s="1"/>
      <c r="O30" s="1"/>
      <c r="P30" s="1"/>
      <c r="Q30" s="1"/>
      <c r="R30" s="1"/>
      <c r="S30" s="1"/>
      <c r="T30" s="1"/>
      <c r="U30" s="1"/>
      <c r="V30" s="1"/>
      <c r="W30" s="1"/>
      <c r="X30" s="1"/>
      <c r="Y30" s="1"/>
      <c r="Z30" s="1"/>
    </row>
    <row r="31" spans="1:26" ht="12.75" customHeight="1">
      <c r="A31" s="4"/>
      <c r="B31" s="333" t="s">
        <v>186</v>
      </c>
      <c r="C31" s="314"/>
      <c r="D31" s="315"/>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33" t="s">
        <v>187</v>
      </c>
      <c r="C32" s="314"/>
      <c r="D32" s="315"/>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33" t="s">
        <v>188</v>
      </c>
      <c r="C33" s="314"/>
      <c r="D33" s="315"/>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57"/>
      <c r="C34" s="311"/>
      <c r="D34" s="311"/>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189</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71" t="s">
        <v>190</v>
      </c>
      <c r="C36" s="335"/>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71" t="s">
        <v>191</v>
      </c>
      <c r="C37" s="335"/>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2" t="s">
        <v>195</v>
      </c>
      <c r="C42" s="311"/>
      <c r="D42" s="311"/>
      <c r="E42" s="311"/>
      <c r="F42" s="311"/>
      <c r="G42" s="1"/>
      <c r="H42" s="1"/>
      <c r="I42" s="1"/>
      <c r="J42" s="1"/>
      <c r="K42" s="1"/>
      <c r="L42" s="1"/>
      <c r="M42" s="1"/>
      <c r="N42" s="1"/>
      <c r="O42" s="1"/>
      <c r="P42" s="1"/>
      <c r="Q42" s="1"/>
      <c r="R42" s="1"/>
      <c r="S42" s="1"/>
      <c r="T42" s="1"/>
      <c r="U42" s="1"/>
      <c r="V42" s="1"/>
      <c r="W42" s="1"/>
      <c r="X42" s="1"/>
      <c r="Y42" s="1"/>
      <c r="Z42" s="1"/>
    </row>
    <row r="43" spans="1:26" ht="14.25" customHeight="1">
      <c r="A43" s="19" t="s">
        <v>1156</v>
      </c>
      <c r="B43" s="368" t="s">
        <v>196</v>
      </c>
      <c r="C43" s="311"/>
      <c r="D43" s="311"/>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69" t="s">
        <v>197</v>
      </c>
      <c r="C44" s="311"/>
      <c r="D44" s="311"/>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68" t="s">
        <v>198</v>
      </c>
      <c r="C45" s="311"/>
      <c r="D45" s="311"/>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370" t="s">
        <v>200</v>
      </c>
      <c r="C47" s="311"/>
      <c r="D47" s="311"/>
      <c r="E47" s="311"/>
      <c r="F47" s="311"/>
      <c r="G47" s="1"/>
      <c r="H47" s="1"/>
      <c r="I47" s="1"/>
      <c r="J47" s="1"/>
      <c r="K47" s="1"/>
      <c r="L47" s="1"/>
      <c r="M47" s="1"/>
      <c r="N47" s="1"/>
      <c r="O47" s="1"/>
      <c r="P47" s="1"/>
      <c r="Q47" s="1"/>
      <c r="R47" s="1"/>
      <c r="S47" s="1"/>
      <c r="T47" s="1"/>
      <c r="U47" s="1"/>
      <c r="V47" s="1"/>
      <c r="W47" s="1"/>
      <c r="X47" s="1"/>
      <c r="Y47" s="1"/>
      <c r="Z47" s="1"/>
    </row>
    <row r="48" spans="1:26" ht="12.75" customHeight="1">
      <c r="A48" s="19"/>
      <c r="B48" s="310" t="s">
        <v>201</v>
      </c>
      <c r="C48" s="311"/>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t="s">
        <v>1156</v>
      </c>
      <c r="B49" s="347" t="s">
        <v>202</v>
      </c>
      <c r="C49" s="311"/>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10" t="s">
        <v>203</v>
      </c>
      <c r="C50" s="311"/>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351" t="s">
        <v>205</v>
      </c>
      <c r="C52" s="311"/>
      <c r="D52" s="311"/>
      <c r="E52" s="311"/>
      <c r="F52" s="311"/>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206</v>
      </c>
      <c r="D53" s="93" t="s">
        <v>207</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208</v>
      </c>
      <c r="C54" s="19">
        <v>17</v>
      </c>
      <c r="D54" s="96"/>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209</v>
      </c>
      <c r="C55" s="295">
        <v>4</v>
      </c>
      <c r="D55" s="96"/>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210</v>
      </c>
      <c r="C56" s="295">
        <v>4</v>
      </c>
      <c r="D56" s="96"/>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211</v>
      </c>
      <c r="C57" s="295">
        <v>3</v>
      </c>
      <c r="D57" s="96"/>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7" t="s">
        <v>212</v>
      </c>
      <c r="C58" s="295">
        <v>3</v>
      </c>
      <c r="D58" s="96"/>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213</v>
      </c>
      <c r="C59" s="295">
        <v>2</v>
      </c>
      <c r="D59" s="96"/>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214</v>
      </c>
      <c r="C60" s="293">
        <v>1</v>
      </c>
      <c r="D60" s="9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215</v>
      </c>
      <c r="C61" s="295">
        <v>1</v>
      </c>
      <c r="D61" s="9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8" t="s">
        <v>216</v>
      </c>
      <c r="C62" s="295">
        <v>2</v>
      </c>
      <c r="D62" s="9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9" t="s">
        <v>217</v>
      </c>
      <c r="C63" s="96"/>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9" t="s">
        <v>218</v>
      </c>
      <c r="C64" s="96"/>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100" t="s">
        <v>219</v>
      </c>
      <c r="C65" s="19"/>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1"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328" t="s">
        <v>222</v>
      </c>
      <c r="C68" s="311"/>
      <c r="D68" s="311"/>
      <c r="E68" s="311"/>
      <c r="F68" s="311"/>
      <c r="G68" s="1"/>
      <c r="H68" s="1"/>
      <c r="I68" s="1"/>
      <c r="J68" s="1"/>
      <c r="K68" s="1"/>
      <c r="L68" s="1"/>
      <c r="M68" s="1"/>
      <c r="N68" s="1"/>
      <c r="O68" s="1"/>
      <c r="P68" s="1"/>
      <c r="Q68" s="1"/>
      <c r="R68" s="1"/>
      <c r="S68" s="1"/>
      <c r="T68" s="1"/>
      <c r="U68" s="1"/>
      <c r="V68" s="1"/>
      <c r="W68" s="1"/>
      <c r="X68" s="1"/>
      <c r="Y68" s="1"/>
      <c r="Z68" s="1"/>
    </row>
    <row r="69" spans="1:26" ht="12.75" customHeight="1">
      <c r="A69" s="19"/>
      <c r="B69" s="363" t="s">
        <v>223</v>
      </c>
      <c r="C69" s="311"/>
      <c r="D69" s="311"/>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12" t="s">
        <v>224</v>
      </c>
      <c r="C70" s="311"/>
      <c r="D70" s="311"/>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10" t="s">
        <v>225</v>
      </c>
      <c r="C71" s="311"/>
      <c r="D71" s="311"/>
      <c r="E71" s="63"/>
      <c r="F71" s="10"/>
      <c r="G71" s="1"/>
      <c r="H71" s="1"/>
      <c r="I71" s="1"/>
      <c r="J71" s="1"/>
      <c r="K71" s="1"/>
      <c r="L71" s="1"/>
      <c r="M71" s="1"/>
      <c r="N71" s="1"/>
      <c r="O71" s="1"/>
      <c r="P71" s="1"/>
      <c r="Q71" s="1"/>
      <c r="R71" s="1"/>
      <c r="S71" s="1"/>
      <c r="T71" s="1"/>
      <c r="U71" s="1"/>
      <c r="V71" s="1"/>
      <c r="W71" s="1"/>
      <c r="X71" s="1"/>
      <c r="Y71" s="1"/>
      <c r="Z71" s="1"/>
    </row>
    <row r="72" spans="1:26" ht="12.75" customHeight="1">
      <c r="A72" s="19" t="s">
        <v>1156</v>
      </c>
      <c r="B72" s="310" t="s">
        <v>226</v>
      </c>
      <c r="C72" s="311"/>
      <c r="D72" s="311"/>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227</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65"/>
      <c r="C74" s="304"/>
      <c r="D74" s="304"/>
      <c r="E74" s="304"/>
      <c r="F74" s="304"/>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228</v>
      </c>
      <c r="B76" s="366" t="s">
        <v>229</v>
      </c>
      <c r="C76" s="304"/>
      <c r="D76" s="304"/>
      <c r="E76" s="304"/>
      <c r="F76" s="304"/>
      <c r="G76" s="1"/>
      <c r="H76" s="1"/>
      <c r="I76" s="1"/>
      <c r="J76" s="1"/>
      <c r="K76" s="1"/>
      <c r="L76" s="1"/>
      <c r="M76" s="1"/>
      <c r="N76" s="1"/>
      <c r="O76" s="1"/>
      <c r="P76" s="1"/>
      <c r="Q76" s="1"/>
      <c r="R76" s="1"/>
      <c r="S76" s="1"/>
      <c r="T76" s="1"/>
      <c r="U76" s="1"/>
      <c r="V76" s="1"/>
      <c r="W76" s="1"/>
      <c r="X76" s="1"/>
      <c r="Y76" s="1"/>
      <c r="Z76" s="1"/>
    </row>
    <row r="77" spans="1:26" ht="12.75" customHeight="1">
      <c r="A77" s="4"/>
      <c r="B77" s="104"/>
      <c r="C77" s="72" t="s">
        <v>230</v>
      </c>
      <c r="D77" s="72" t="s">
        <v>231</v>
      </c>
      <c r="E77" s="72" t="s">
        <v>232</v>
      </c>
      <c r="F77" s="72" t="s">
        <v>233</v>
      </c>
      <c r="G77" s="1"/>
      <c r="H77" s="1"/>
      <c r="I77" s="1"/>
      <c r="J77" s="1"/>
      <c r="K77" s="1"/>
      <c r="L77" s="1"/>
      <c r="M77" s="1"/>
      <c r="N77" s="1"/>
      <c r="O77" s="1"/>
      <c r="P77" s="1"/>
      <c r="Q77" s="1"/>
      <c r="R77" s="1"/>
      <c r="S77" s="1"/>
      <c r="T77" s="1"/>
      <c r="U77" s="1"/>
      <c r="V77" s="1"/>
      <c r="W77" s="1"/>
      <c r="X77" s="1"/>
      <c r="Y77" s="1"/>
      <c r="Z77" s="1"/>
    </row>
    <row r="78" spans="1:26" ht="12.75" customHeight="1">
      <c r="A78" s="4"/>
      <c r="B78" s="105" t="s">
        <v>234</v>
      </c>
      <c r="C78" s="106"/>
      <c r="D78" s="106"/>
      <c r="E78" s="106"/>
      <c r="F78" s="107"/>
      <c r="G78" s="1"/>
      <c r="H78" s="1"/>
      <c r="I78" s="1"/>
      <c r="J78" s="1"/>
      <c r="K78" s="1"/>
      <c r="L78" s="1"/>
      <c r="M78" s="1"/>
      <c r="N78" s="1"/>
      <c r="O78" s="1"/>
      <c r="P78" s="1"/>
      <c r="Q78" s="1"/>
      <c r="R78" s="1"/>
      <c r="S78" s="1"/>
      <c r="T78" s="1"/>
      <c r="U78" s="1"/>
      <c r="V78" s="1"/>
      <c r="W78" s="1"/>
      <c r="X78" s="1"/>
      <c r="Y78" s="1"/>
      <c r="Z78" s="1"/>
    </row>
    <row r="79" spans="1:26" ht="12.75" customHeight="1">
      <c r="A79" s="4"/>
      <c r="B79" s="108" t="s">
        <v>235</v>
      </c>
      <c r="C79" s="295" t="s">
        <v>1156</v>
      </c>
      <c r="D79" s="295"/>
      <c r="E79" s="295"/>
      <c r="F79" s="295"/>
      <c r="G79" s="1"/>
      <c r="H79" s="1"/>
      <c r="I79" s="1"/>
      <c r="J79" s="1"/>
      <c r="K79" s="1"/>
      <c r="L79" s="1"/>
      <c r="M79" s="1"/>
      <c r="N79" s="1"/>
      <c r="O79" s="1"/>
      <c r="P79" s="1"/>
      <c r="Q79" s="1"/>
      <c r="R79" s="1"/>
      <c r="S79" s="1"/>
      <c r="T79" s="1"/>
      <c r="U79" s="1"/>
      <c r="V79" s="1"/>
      <c r="W79" s="1"/>
      <c r="X79" s="1"/>
      <c r="Y79" s="1"/>
      <c r="Z79" s="1"/>
    </row>
    <row r="80" spans="1:26" ht="12.75" customHeight="1">
      <c r="A80" s="4"/>
      <c r="B80" s="41" t="s">
        <v>236</v>
      </c>
      <c r="C80" s="295"/>
      <c r="D80" s="295"/>
      <c r="E80" s="295"/>
      <c r="F80" s="295" t="s">
        <v>1167</v>
      </c>
      <c r="G80" s="1"/>
      <c r="H80" s="1"/>
      <c r="I80" s="1"/>
      <c r="J80" s="1"/>
      <c r="K80" s="1"/>
      <c r="L80" s="1"/>
      <c r="M80" s="1"/>
      <c r="N80" s="1"/>
      <c r="O80" s="1"/>
      <c r="P80" s="1"/>
      <c r="Q80" s="1"/>
      <c r="R80" s="1"/>
      <c r="S80" s="1"/>
      <c r="T80" s="1"/>
      <c r="U80" s="1"/>
      <c r="V80" s="1"/>
      <c r="W80" s="1"/>
      <c r="X80" s="1"/>
      <c r="Y80" s="1"/>
      <c r="Z80" s="1"/>
    </row>
    <row r="81" spans="1:26" ht="12.75" customHeight="1">
      <c r="A81" s="4"/>
      <c r="B81" s="99" t="s">
        <v>237</v>
      </c>
      <c r="C81" s="295" t="s">
        <v>1156</v>
      </c>
      <c r="D81" s="295"/>
      <c r="E81" s="295"/>
      <c r="F81" s="295"/>
      <c r="G81" s="1"/>
      <c r="H81" s="1"/>
      <c r="I81" s="1"/>
      <c r="J81" s="1"/>
      <c r="K81" s="1"/>
      <c r="L81" s="1"/>
      <c r="M81" s="1"/>
      <c r="N81" s="1"/>
      <c r="O81" s="1"/>
      <c r="P81" s="1"/>
      <c r="Q81" s="1"/>
      <c r="R81" s="1"/>
      <c r="S81" s="1"/>
      <c r="T81" s="1"/>
      <c r="U81" s="1"/>
      <c r="V81" s="1"/>
      <c r="W81" s="1"/>
      <c r="X81" s="1"/>
      <c r="Y81" s="1"/>
      <c r="Z81" s="1"/>
    </row>
    <row r="82" spans="1:26" ht="12.75" customHeight="1">
      <c r="A82" s="4"/>
      <c r="B82" s="41" t="s">
        <v>238</v>
      </c>
      <c r="C82" s="295" t="s">
        <v>1166</v>
      </c>
      <c r="D82" s="295"/>
      <c r="E82" s="295" t="s">
        <v>1156</v>
      </c>
      <c r="F82" s="295"/>
      <c r="G82" s="1"/>
      <c r="H82" s="1"/>
      <c r="I82" s="1"/>
      <c r="J82" s="1"/>
      <c r="K82" s="1"/>
      <c r="L82" s="1"/>
      <c r="M82" s="1"/>
      <c r="N82" s="1"/>
      <c r="O82" s="1"/>
      <c r="P82" s="1"/>
      <c r="Q82" s="1"/>
      <c r="R82" s="1"/>
      <c r="S82" s="1"/>
      <c r="T82" s="1"/>
      <c r="U82" s="1"/>
      <c r="V82" s="1"/>
      <c r="W82" s="1"/>
      <c r="X82" s="1"/>
      <c r="Y82" s="1"/>
      <c r="Z82" s="1"/>
    </row>
    <row r="83" spans="1:26" ht="12.75" customHeight="1">
      <c r="A83" s="4"/>
      <c r="B83" s="41" t="s">
        <v>239</v>
      </c>
      <c r="C83" s="295"/>
      <c r="D83" s="295" t="s">
        <v>1156</v>
      </c>
      <c r="E83" s="295"/>
      <c r="F83" s="295"/>
      <c r="G83" s="1"/>
      <c r="H83" s="1"/>
      <c r="I83" s="1"/>
      <c r="J83" s="1"/>
      <c r="K83" s="1"/>
      <c r="L83" s="1"/>
      <c r="M83" s="1"/>
      <c r="N83" s="1"/>
      <c r="O83" s="1"/>
      <c r="P83" s="1"/>
      <c r="Q83" s="1"/>
      <c r="R83" s="1"/>
      <c r="S83" s="1"/>
      <c r="T83" s="1"/>
      <c r="U83" s="1"/>
      <c r="V83" s="1"/>
      <c r="W83" s="1"/>
      <c r="X83" s="1"/>
      <c r="Y83" s="1"/>
      <c r="Z83" s="1"/>
    </row>
    <row r="84" spans="1:26" ht="12.75" customHeight="1">
      <c r="A84" s="4"/>
      <c r="B84" s="41" t="s">
        <v>240</v>
      </c>
      <c r="C84" s="295"/>
      <c r="D84" s="295" t="s">
        <v>1156</v>
      </c>
      <c r="E84" s="295"/>
      <c r="F84" s="295"/>
      <c r="G84" s="1"/>
      <c r="H84" s="1"/>
      <c r="I84" s="1"/>
      <c r="J84" s="1"/>
      <c r="K84" s="1"/>
      <c r="L84" s="1"/>
      <c r="M84" s="1"/>
      <c r="N84" s="1"/>
      <c r="O84" s="1"/>
      <c r="P84" s="1"/>
      <c r="Q84" s="1"/>
      <c r="R84" s="1"/>
      <c r="S84" s="1"/>
      <c r="T84" s="1"/>
      <c r="U84" s="1"/>
      <c r="V84" s="1"/>
      <c r="W84" s="1"/>
      <c r="X84" s="1"/>
      <c r="Y84" s="1"/>
      <c r="Z84" s="1"/>
    </row>
    <row r="85" spans="1:26" ht="12.75" customHeight="1">
      <c r="A85" s="4"/>
      <c r="B85" s="105" t="s">
        <v>241</v>
      </c>
      <c r="C85" s="296"/>
      <c r="D85" s="296"/>
      <c r="E85" s="296"/>
      <c r="F85" s="297"/>
      <c r="G85" s="1"/>
      <c r="H85" s="1"/>
      <c r="I85" s="1"/>
      <c r="J85" s="1"/>
      <c r="K85" s="1"/>
      <c r="L85" s="1"/>
      <c r="M85" s="1"/>
      <c r="N85" s="1"/>
      <c r="O85" s="1"/>
      <c r="P85" s="1"/>
      <c r="Q85" s="1"/>
      <c r="R85" s="1"/>
      <c r="S85" s="1"/>
      <c r="T85" s="1"/>
      <c r="U85" s="1"/>
      <c r="V85" s="1"/>
      <c r="W85" s="1"/>
      <c r="X85" s="1"/>
      <c r="Y85" s="1"/>
      <c r="Z85" s="1"/>
    </row>
    <row r="86" spans="1:26" ht="12.75" customHeight="1">
      <c r="A86" s="4"/>
      <c r="B86" s="41" t="s">
        <v>242</v>
      </c>
      <c r="C86" s="295"/>
      <c r="D86" s="295"/>
      <c r="E86" s="295"/>
      <c r="F86" s="295" t="s">
        <v>1156</v>
      </c>
      <c r="G86" s="1"/>
      <c r="H86" s="1"/>
      <c r="I86" s="1"/>
      <c r="J86" s="1"/>
      <c r="K86" s="1"/>
      <c r="L86" s="1"/>
      <c r="M86" s="1"/>
      <c r="N86" s="1"/>
      <c r="O86" s="1"/>
      <c r="P86" s="1"/>
      <c r="Q86" s="1"/>
      <c r="R86" s="1"/>
      <c r="S86" s="1"/>
      <c r="T86" s="1"/>
      <c r="U86" s="1"/>
      <c r="V86" s="1"/>
      <c r="W86" s="1"/>
      <c r="X86" s="1"/>
      <c r="Y86" s="1"/>
      <c r="Z86" s="1"/>
    </row>
    <row r="87" spans="1:26" ht="12.75" customHeight="1">
      <c r="A87" s="4"/>
      <c r="B87" s="41" t="s">
        <v>243</v>
      </c>
      <c r="C87" s="295"/>
      <c r="D87" s="295"/>
      <c r="E87" s="295" t="s">
        <v>1156</v>
      </c>
      <c r="F87" s="295"/>
      <c r="G87" s="1"/>
      <c r="H87" s="1"/>
      <c r="I87" s="1"/>
      <c r="J87" s="1"/>
      <c r="K87" s="1"/>
      <c r="L87" s="1"/>
      <c r="M87" s="1"/>
      <c r="N87" s="1"/>
      <c r="O87" s="1"/>
      <c r="P87" s="1"/>
      <c r="Q87" s="1"/>
      <c r="R87" s="1"/>
      <c r="S87" s="1"/>
      <c r="T87" s="1"/>
      <c r="U87" s="1"/>
      <c r="V87" s="1"/>
      <c r="W87" s="1"/>
      <c r="X87" s="1"/>
      <c r="Y87" s="1"/>
      <c r="Z87" s="1"/>
    </row>
    <row r="88" spans="1:26" ht="12.75" customHeight="1">
      <c r="A88" s="4"/>
      <c r="B88" s="41" t="s">
        <v>244</v>
      </c>
      <c r="C88" s="295"/>
      <c r="D88" s="295"/>
      <c r="E88" s="295" t="s">
        <v>1156</v>
      </c>
      <c r="F88" s="295"/>
      <c r="G88" s="1"/>
      <c r="H88" s="1"/>
      <c r="I88" s="1"/>
      <c r="J88" s="1"/>
      <c r="K88" s="1"/>
      <c r="L88" s="1"/>
      <c r="M88" s="1"/>
      <c r="N88" s="1"/>
      <c r="O88" s="1"/>
      <c r="P88" s="1"/>
      <c r="Q88" s="1"/>
      <c r="R88" s="1"/>
      <c r="S88" s="1"/>
      <c r="T88" s="1"/>
      <c r="U88" s="1"/>
      <c r="V88" s="1"/>
      <c r="W88" s="1"/>
      <c r="X88" s="1"/>
      <c r="Y88" s="1"/>
      <c r="Z88" s="1"/>
    </row>
    <row r="89" spans="1:26" ht="12.75" customHeight="1">
      <c r="A89" s="4"/>
      <c r="B89" s="41" t="s">
        <v>245</v>
      </c>
      <c r="C89" s="295"/>
      <c r="D89" s="295" t="s">
        <v>1156</v>
      </c>
      <c r="E89" s="295"/>
      <c r="F89" s="295"/>
      <c r="G89" s="1"/>
      <c r="H89" s="1"/>
      <c r="I89" s="1"/>
      <c r="J89" s="1"/>
      <c r="K89" s="1"/>
      <c r="L89" s="1"/>
      <c r="M89" s="1"/>
      <c r="N89" s="1"/>
      <c r="O89" s="1"/>
      <c r="P89" s="1"/>
      <c r="Q89" s="1"/>
      <c r="R89" s="1"/>
      <c r="S89" s="1"/>
      <c r="T89" s="1"/>
      <c r="U89" s="1"/>
      <c r="V89" s="1"/>
      <c r="W89" s="1"/>
      <c r="X89" s="1"/>
      <c r="Y89" s="1"/>
      <c r="Z89" s="1"/>
    </row>
    <row r="90" spans="1:26" ht="12.75" customHeight="1">
      <c r="A90" s="4"/>
      <c r="B90" s="41" t="s">
        <v>246</v>
      </c>
      <c r="C90" s="295"/>
      <c r="D90" s="295"/>
      <c r="E90" s="295" t="s">
        <v>1156</v>
      </c>
      <c r="F90" s="295"/>
      <c r="G90" s="1"/>
      <c r="H90" s="1"/>
      <c r="I90" s="1"/>
      <c r="J90" s="1"/>
      <c r="K90" s="1"/>
      <c r="L90" s="1"/>
      <c r="M90" s="1"/>
      <c r="N90" s="1"/>
      <c r="O90" s="1"/>
      <c r="P90" s="1"/>
      <c r="Q90" s="1"/>
      <c r="R90" s="1"/>
      <c r="S90" s="1"/>
      <c r="T90" s="1"/>
      <c r="U90" s="1"/>
      <c r="V90" s="1"/>
      <c r="W90" s="1"/>
      <c r="X90" s="1"/>
      <c r="Y90" s="1"/>
      <c r="Z90" s="1"/>
    </row>
    <row r="91" spans="1:26" ht="12.75" customHeight="1">
      <c r="A91" s="4"/>
      <c r="B91" s="41" t="s">
        <v>247</v>
      </c>
      <c r="C91" s="295"/>
      <c r="D91" s="295"/>
      <c r="E91" s="295"/>
      <c r="F91" s="295" t="s">
        <v>1156</v>
      </c>
      <c r="G91" s="1"/>
      <c r="H91" s="1"/>
      <c r="I91" s="1"/>
      <c r="J91" s="1"/>
      <c r="K91" s="1"/>
      <c r="L91" s="1"/>
      <c r="M91" s="1"/>
      <c r="N91" s="1"/>
      <c r="O91" s="1"/>
      <c r="P91" s="1"/>
      <c r="Q91" s="1"/>
      <c r="R91" s="1"/>
      <c r="S91" s="1"/>
      <c r="T91" s="1"/>
      <c r="U91" s="1"/>
      <c r="V91" s="1"/>
      <c r="W91" s="1"/>
      <c r="X91" s="1"/>
      <c r="Y91" s="1"/>
      <c r="Z91" s="1"/>
    </row>
    <row r="92" spans="1:26" ht="12.75" customHeight="1">
      <c r="A92" s="4"/>
      <c r="B92" s="41" t="s">
        <v>248</v>
      </c>
      <c r="C92" s="295"/>
      <c r="D92" s="295"/>
      <c r="E92" s="295"/>
      <c r="F92" s="295" t="s">
        <v>1156</v>
      </c>
      <c r="G92" s="1"/>
      <c r="H92" s="1"/>
      <c r="I92" s="1"/>
      <c r="J92" s="1"/>
      <c r="K92" s="1"/>
      <c r="L92" s="1"/>
      <c r="M92" s="1"/>
      <c r="N92" s="1"/>
      <c r="O92" s="1"/>
      <c r="P92" s="1"/>
      <c r="Q92" s="1"/>
      <c r="R92" s="1"/>
      <c r="S92" s="1"/>
      <c r="T92" s="1"/>
      <c r="U92" s="1"/>
      <c r="V92" s="1"/>
      <c r="W92" s="1"/>
      <c r="X92" s="1"/>
      <c r="Y92" s="1"/>
      <c r="Z92" s="1"/>
    </row>
    <row r="93" spans="1:26" ht="12.75" customHeight="1">
      <c r="A93" s="4"/>
      <c r="B93" s="41" t="s">
        <v>249</v>
      </c>
      <c r="C93" s="295"/>
      <c r="D93" s="295"/>
      <c r="E93" s="295"/>
      <c r="F93" s="295" t="s">
        <v>1156</v>
      </c>
      <c r="G93" s="1"/>
      <c r="H93" s="1"/>
      <c r="I93" s="1"/>
      <c r="J93" s="1"/>
      <c r="K93" s="1"/>
      <c r="L93" s="1"/>
      <c r="M93" s="1"/>
      <c r="N93" s="1"/>
      <c r="O93" s="1"/>
      <c r="P93" s="1"/>
      <c r="Q93" s="1"/>
      <c r="R93" s="1"/>
      <c r="S93" s="1"/>
      <c r="T93" s="1"/>
      <c r="U93" s="1"/>
      <c r="V93" s="1"/>
      <c r="W93" s="1"/>
      <c r="X93" s="1"/>
      <c r="Y93" s="1"/>
      <c r="Z93" s="1"/>
    </row>
    <row r="94" spans="1:26" ht="13.5" customHeight="1">
      <c r="A94" s="4"/>
      <c r="B94" s="38" t="s">
        <v>250</v>
      </c>
      <c r="C94" s="295"/>
      <c r="D94" s="295"/>
      <c r="E94" s="295"/>
      <c r="F94" s="295" t="s">
        <v>1156</v>
      </c>
      <c r="G94" s="1"/>
      <c r="H94" s="1"/>
      <c r="I94" s="1"/>
      <c r="J94" s="1"/>
      <c r="K94" s="1"/>
      <c r="L94" s="1"/>
      <c r="M94" s="1"/>
      <c r="N94" s="1"/>
      <c r="O94" s="1"/>
      <c r="P94" s="1"/>
      <c r="Q94" s="1"/>
      <c r="R94" s="1"/>
      <c r="S94" s="1"/>
      <c r="T94" s="1"/>
      <c r="U94" s="1"/>
      <c r="V94" s="1"/>
      <c r="W94" s="1"/>
      <c r="X94" s="1"/>
      <c r="Y94" s="1"/>
      <c r="Z94" s="1"/>
    </row>
    <row r="95" spans="1:26" ht="12.75" customHeight="1">
      <c r="A95" s="4"/>
      <c r="B95" s="41" t="s">
        <v>251</v>
      </c>
      <c r="C95" s="295"/>
      <c r="D95" s="295"/>
      <c r="E95" s="295"/>
      <c r="F95" s="295" t="s">
        <v>1156</v>
      </c>
      <c r="G95" s="1"/>
      <c r="H95" s="1"/>
      <c r="I95" s="1"/>
      <c r="J95" s="1"/>
      <c r="K95" s="1"/>
      <c r="L95" s="1"/>
      <c r="M95" s="1"/>
      <c r="N95" s="1"/>
      <c r="O95" s="1"/>
      <c r="P95" s="1"/>
      <c r="Q95" s="1"/>
      <c r="R95" s="1"/>
      <c r="S95" s="1"/>
      <c r="T95" s="1"/>
      <c r="U95" s="1"/>
      <c r="V95" s="1"/>
      <c r="W95" s="1"/>
      <c r="X95" s="1"/>
      <c r="Y95" s="1"/>
      <c r="Z95" s="1"/>
    </row>
    <row r="96" spans="1:26" ht="12.75" customHeight="1">
      <c r="A96" s="4"/>
      <c r="B96" s="41" t="s">
        <v>252</v>
      </c>
      <c r="C96" s="295"/>
      <c r="D96" s="295"/>
      <c r="E96" s="295" t="s">
        <v>1156</v>
      </c>
      <c r="F96" s="295"/>
      <c r="G96" s="1"/>
      <c r="H96" s="1"/>
      <c r="I96" s="1"/>
      <c r="J96" s="1"/>
      <c r="K96" s="1"/>
      <c r="L96" s="1"/>
      <c r="M96" s="1"/>
      <c r="N96" s="1"/>
      <c r="O96" s="1"/>
      <c r="P96" s="1"/>
      <c r="Q96" s="1"/>
      <c r="R96" s="1"/>
      <c r="S96" s="1"/>
      <c r="T96" s="1"/>
      <c r="U96" s="1"/>
      <c r="V96" s="1"/>
      <c r="W96" s="1"/>
      <c r="X96" s="1"/>
      <c r="Y96" s="1"/>
      <c r="Z96" s="1"/>
    </row>
    <row r="97" spans="1:26" ht="12.75" customHeight="1">
      <c r="A97" s="4"/>
      <c r="B97" s="41" t="s">
        <v>253</v>
      </c>
      <c r="C97" s="295"/>
      <c r="D97" s="295"/>
      <c r="E97" s="295" t="s">
        <v>1156</v>
      </c>
      <c r="F97" s="295"/>
      <c r="G97" s="1"/>
      <c r="H97" s="1"/>
      <c r="I97" s="1"/>
      <c r="J97" s="1"/>
      <c r="K97" s="1"/>
      <c r="L97" s="1"/>
      <c r="M97" s="1"/>
      <c r="N97" s="1"/>
      <c r="O97" s="1"/>
      <c r="P97" s="1"/>
      <c r="Q97" s="1"/>
      <c r="R97" s="1"/>
      <c r="S97" s="1"/>
      <c r="T97" s="1"/>
      <c r="U97" s="1"/>
      <c r="V97" s="1"/>
      <c r="W97" s="1"/>
      <c r="X97" s="1"/>
      <c r="Y97" s="1"/>
      <c r="Z97" s="1"/>
    </row>
    <row r="98" spans="1:26" ht="12.75" customHeight="1">
      <c r="A98" s="4"/>
      <c r="B98" s="41" t="s">
        <v>254</v>
      </c>
      <c r="C98" s="295"/>
      <c r="D98" s="295"/>
      <c r="E98" s="295"/>
      <c r="F98" s="295" t="s">
        <v>1156</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17"/>
      <c r="C101" s="304"/>
      <c r="D101" s="304"/>
      <c r="E101" s="304"/>
      <c r="F101" s="304"/>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257</v>
      </c>
      <c r="C103" s="109"/>
      <c r="D103" s="109"/>
      <c r="E103" s="109"/>
      <c r="F103" s="109"/>
      <c r="G103" s="109"/>
      <c r="H103" s="17"/>
      <c r="I103" s="1"/>
      <c r="J103" s="1"/>
      <c r="K103" s="1"/>
      <c r="L103" s="1"/>
      <c r="M103" s="1"/>
      <c r="N103" s="1"/>
      <c r="O103" s="1"/>
      <c r="P103" s="1"/>
      <c r="Q103" s="1"/>
      <c r="R103" s="1"/>
      <c r="S103" s="1"/>
      <c r="T103" s="1"/>
      <c r="U103" s="1"/>
      <c r="V103" s="1"/>
      <c r="W103" s="1"/>
      <c r="X103" s="1"/>
      <c r="Y103" s="1"/>
      <c r="Z103" s="1"/>
    </row>
    <row r="104" spans="1:26" ht="12.75" customHeight="1">
      <c r="A104" s="4"/>
      <c r="B104" s="357"/>
      <c r="C104" s="311"/>
      <c r="D104" s="335"/>
      <c r="E104" s="19" t="s">
        <v>12</v>
      </c>
      <c r="F104" s="19" t="s">
        <v>13</v>
      </c>
      <c r="G104" s="109"/>
      <c r="H104" s="17"/>
      <c r="I104" s="1"/>
      <c r="J104" s="1"/>
      <c r="K104" s="1"/>
      <c r="L104" s="1"/>
      <c r="M104" s="1"/>
      <c r="N104" s="1"/>
      <c r="O104" s="1"/>
      <c r="P104" s="1"/>
      <c r="Q104" s="1"/>
      <c r="R104" s="1"/>
      <c r="S104" s="1"/>
      <c r="T104" s="1"/>
      <c r="U104" s="1"/>
      <c r="V104" s="1"/>
      <c r="W104" s="1"/>
      <c r="X104" s="1"/>
      <c r="Y104" s="1"/>
      <c r="Z104" s="1"/>
    </row>
    <row r="105" spans="1:26" ht="39.75" customHeight="1">
      <c r="A105" s="4"/>
      <c r="B105" s="347" t="s">
        <v>258</v>
      </c>
      <c r="C105" s="311"/>
      <c r="D105" s="335"/>
      <c r="E105" s="11" t="s">
        <v>1156</v>
      </c>
      <c r="F105" s="110"/>
      <c r="G105" s="109"/>
      <c r="H105" s="109"/>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1"/>
      <c r="F106" s="112"/>
      <c r="G106" s="109"/>
      <c r="H106" s="109"/>
      <c r="I106" s="1"/>
      <c r="J106" s="1"/>
      <c r="K106" s="1"/>
      <c r="L106" s="1"/>
      <c r="M106" s="1"/>
      <c r="N106" s="1"/>
      <c r="O106" s="1"/>
      <c r="P106" s="1"/>
      <c r="Q106" s="1"/>
      <c r="R106" s="1"/>
      <c r="S106" s="1"/>
      <c r="T106" s="1"/>
      <c r="U106" s="1"/>
      <c r="V106" s="1"/>
      <c r="W106" s="1"/>
      <c r="X106" s="1"/>
      <c r="Y106" s="1"/>
      <c r="Z106" s="1"/>
    </row>
    <row r="107" spans="1:26" ht="26.25" customHeight="1">
      <c r="A107" s="113" t="s">
        <v>259</v>
      </c>
      <c r="B107" s="374" t="s">
        <v>260</v>
      </c>
      <c r="C107" s="311"/>
      <c r="D107" s="311"/>
      <c r="E107" s="311"/>
      <c r="F107" s="311"/>
      <c r="G107" s="311"/>
      <c r="H107" s="1"/>
      <c r="I107" s="1"/>
      <c r="J107" s="1"/>
      <c r="K107" s="1"/>
      <c r="L107" s="1"/>
      <c r="M107" s="1"/>
      <c r="N107" s="1"/>
      <c r="O107" s="1"/>
      <c r="P107" s="1"/>
      <c r="Q107" s="1"/>
      <c r="R107" s="1"/>
      <c r="S107" s="1"/>
      <c r="T107" s="1"/>
      <c r="U107" s="1"/>
      <c r="V107" s="1"/>
      <c r="W107" s="1"/>
    </row>
    <row r="108" spans="1:26" ht="12.75" customHeight="1">
      <c r="A108" s="4"/>
      <c r="B108" s="372"/>
      <c r="C108" s="373" t="s">
        <v>261</v>
      </c>
      <c r="D108" s="314"/>
      <c r="E108" s="314"/>
      <c r="F108" s="314"/>
      <c r="G108" s="315"/>
      <c r="H108" s="114"/>
      <c r="I108" s="1"/>
      <c r="J108" s="1"/>
      <c r="K108" s="1"/>
      <c r="L108" s="1"/>
      <c r="M108" s="1"/>
      <c r="N108" s="1"/>
      <c r="O108" s="1"/>
      <c r="P108" s="1"/>
      <c r="Q108" s="1"/>
      <c r="R108" s="1"/>
      <c r="S108" s="1"/>
      <c r="T108" s="1"/>
      <c r="U108" s="1"/>
      <c r="V108" s="1"/>
      <c r="W108" s="1"/>
      <c r="X108" s="1"/>
      <c r="Y108" s="1"/>
      <c r="Z108" s="1"/>
    </row>
    <row r="109" spans="1:26" ht="24" customHeight="1">
      <c r="A109" s="4"/>
      <c r="B109" s="325"/>
      <c r="C109" s="110" t="s">
        <v>201</v>
      </c>
      <c r="D109" s="110" t="s">
        <v>202</v>
      </c>
      <c r="E109" s="110" t="s">
        <v>262</v>
      </c>
      <c r="F109" s="115" t="s">
        <v>263</v>
      </c>
      <c r="G109" s="110" t="s">
        <v>233</v>
      </c>
      <c r="H109" s="114"/>
      <c r="I109" s="1"/>
      <c r="J109" s="1"/>
      <c r="K109" s="1"/>
      <c r="L109" s="1"/>
      <c r="M109" s="1"/>
      <c r="N109" s="1"/>
      <c r="O109" s="1"/>
      <c r="P109" s="1"/>
      <c r="Q109" s="1"/>
      <c r="R109" s="1"/>
      <c r="S109" s="1"/>
      <c r="T109" s="1"/>
      <c r="U109" s="1"/>
      <c r="V109" s="1"/>
      <c r="W109" s="1"/>
      <c r="X109" s="1"/>
      <c r="Y109" s="1"/>
      <c r="Z109" s="1"/>
    </row>
    <row r="110" spans="1:26" ht="12.75" customHeight="1">
      <c r="A110" s="4"/>
      <c r="B110" s="116" t="s">
        <v>264</v>
      </c>
      <c r="C110" s="11"/>
      <c r="D110" s="11"/>
      <c r="E110" s="11"/>
      <c r="F110" s="11" t="s">
        <v>1156</v>
      </c>
      <c r="G110" s="117"/>
      <c r="H110" s="114"/>
      <c r="I110" s="1"/>
      <c r="J110" s="1"/>
      <c r="K110" s="1"/>
      <c r="L110" s="1"/>
      <c r="M110" s="1"/>
      <c r="N110" s="1"/>
      <c r="O110" s="1"/>
      <c r="P110" s="1"/>
      <c r="Q110" s="1"/>
      <c r="R110" s="1"/>
      <c r="S110" s="1"/>
      <c r="T110" s="1"/>
      <c r="U110" s="1"/>
      <c r="V110" s="1"/>
      <c r="W110" s="1"/>
      <c r="X110" s="1"/>
      <c r="Y110" s="1"/>
      <c r="Z110" s="1"/>
    </row>
    <row r="111" spans="1:26" ht="12.75" customHeight="1">
      <c r="A111" s="4"/>
      <c r="B111" s="116" t="s">
        <v>265</v>
      </c>
      <c r="C111" s="11"/>
      <c r="D111" s="11"/>
      <c r="E111" s="11"/>
      <c r="F111" s="11"/>
      <c r="G111" s="117"/>
      <c r="H111" s="114"/>
      <c r="I111" s="1"/>
      <c r="J111" s="1"/>
      <c r="K111" s="1"/>
      <c r="L111" s="1"/>
      <c r="M111" s="1"/>
      <c r="N111" s="1"/>
      <c r="O111" s="1"/>
      <c r="P111" s="1"/>
      <c r="Q111" s="1"/>
      <c r="R111" s="1"/>
      <c r="S111" s="1"/>
      <c r="T111" s="1"/>
      <c r="U111" s="1"/>
      <c r="V111" s="1"/>
      <c r="W111" s="1"/>
      <c r="X111" s="1"/>
      <c r="Y111" s="1"/>
      <c r="Z111" s="1"/>
    </row>
    <row r="112" spans="1:26" ht="12.75" customHeight="1">
      <c r="A112" s="4"/>
      <c r="B112" s="116" t="s">
        <v>266</v>
      </c>
      <c r="C112" s="11"/>
      <c r="D112" s="11"/>
      <c r="E112" s="11"/>
      <c r="F112" s="11"/>
      <c r="G112" s="117"/>
      <c r="H112" s="114"/>
      <c r="I112" s="1"/>
      <c r="J112" s="1"/>
      <c r="K112" s="1"/>
      <c r="L112" s="1"/>
      <c r="M112" s="1"/>
      <c r="N112" s="1"/>
      <c r="O112" s="1"/>
      <c r="P112" s="1"/>
      <c r="Q112" s="1"/>
      <c r="R112" s="1"/>
      <c r="S112" s="1"/>
      <c r="T112" s="1"/>
      <c r="U112" s="1"/>
      <c r="V112" s="1"/>
      <c r="W112" s="1"/>
      <c r="X112" s="1"/>
      <c r="Y112" s="1"/>
      <c r="Z112" s="1"/>
    </row>
    <row r="113" spans="1:26" ht="12.75" customHeight="1">
      <c r="A113" s="4"/>
      <c r="B113" s="118"/>
      <c r="C113" s="17"/>
      <c r="D113" s="17"/>
      <c r="E113" s="17"/>
      <c r="F113" s="17"/>
      <c r="G113" s="114"/>
      <c r="H113" s="114"/>
      <c r="I113" s="1"/>
      <c r="J113" s="1"/>
      <c r="K113" s="1"/>
      <c r="L113" s="1"/>
      <c r="M113" s="1"/>
      <c r="N113" s="1"/>
      <c r="O113" s="1"/>
      <c r="P113" s="1"/>
      <c r="Q113" s="1"/>
      <c r="R113" s="1"/>
      <c r="S113" s="1"/>
      <c r="T113" s="1"/>
      <c r="U113" s="1"/>
      <c r="V113" s="1"/>
      <c r="W113" s="1"/>
      <c r="X113" s="1"/>
      <c r="Y113" s="1"/>
      <c r="Z113" s="1"/>
    </row>
    <row r="114" spans="1:26" ht="15.6" customHeight="1">
      <c r="A114" s="89" t="s">
        <v>268</v>
      </c>
      <c r="B114" s="328" t="s">
        <v>509</v>
      </c>
      <c r="C114" s="328"/>
      <c r="D114" s="328"/>
      <c r="E114" s="328"/>
      <c r="F114" s="328"/>
      <c r="G114" s="328"/>
      <c r="H114" s="114"/>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4"/>
      <c r="H115" s="114"/>
      <c r="I115" s="13"/>
      <c r="J115" s="13"/>
      <c r="K115" s="13"/>
      <c r="L115" s="13"/>
      <c r="M115" s="13"/>
      <c r="N115" s="13"/>
      <c r="O115" s="13"/>
      <c r="P115" s="13"/>
      <c r="Q115" s="13"/>
      <c r="R115" s="13"/>
      <c r="S115" s="13"/>
      <c r="T115" s="13"/>
      <c r="U115" s="13"/>
      <c r="V115" s="13"/>
      <c r="W115" s="13"/>
      <c r="X115" s="13"/>
      <c r="Y115" s="13"/>
      <c r="Z115" s="13"/>
    </row>
    <row r="116" spans="1:26" ht="12.75" customHeight="1">
      <c r="A116" s="89" t="s">
        <v>269</v>
      </c>
      <c r="B116" s="328" t="s">
        <v>509</v>
      </c>
      <c r="C116" s="328"/>
      <c r="D116" s="328"/>
      <c r="E116" s="328"/>
      <c r="F116" s="328"/>
      <c r="G116" s="328"/>
      <c r="H116" s="114"/>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8"/>
      <c r="C117" s="17"/>
      <c r="D117" s="17"/>
      <c r="E117" s="17"/>
      <c r="F117" s="17"/>
      <c r="G117" s="114"/>
      <c r="H117" s="114"/>
      <c r="I117" s="13"/>
      <c r="J117" s="13"/>
      <c r="K117" s="13"/>
      <c r="L117" s="13"/>
      <c r="M117" s="13"/>
      <c r="N117" s="13"/>
      <c r="O117" s="13"/>
      <c r="P117" s="13"/>
      <c r="Q117" s="13"/>
      <c r="R117" s="13"/>
      <c r="S117" s="13"/>
      <c r="T117" s="13"/>
      <c r="U117" s="13"/>
      <c r="V117" s="13"/>
      <c r="W117" s="13"/>
      <c r="X117" s="13"/>
      <c r="Y117" s="13"/>
      <c r="Z117" s="13"/>
    </row>
    <row r="118" spans="1:26" ht="12.75" customHeight="1">
      <c r="A118" s="4" t="s">
        <v>270</v>
      </c>
      <c r="B118" s="359" t="s">
        <v>271</v>
      </c>
      <c r="C118" s="311"/>
      <c r="D118" s="311"/>
      <c r="E118" s="311"/>
      <c r="F118" s="311"/>
      <c r="G118" s="114"/>
      <c r="H118" s="114"/>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4"/>
      <c r="H119" s="114"/>
      <c r="I119" s="1"/>
      <c r="J119" s="1"/>
      <c r="K119" s="1"/>
      <c r="L119" s="1"/>
      <c r="M119" s="1"/>
      <c r="N119" s="1"/>
      <c r="O119" s="1"/>
      <c r="P119" s="1"/>
      <c r="Q119" s="1"/>
      <c r="R119" s="1"/>
      <c r="S119" s="1"/>
      <c r="T119" s="1"/>
      <c r="U119" s="1"/>
      <c r="V119" s="1"/>
      <c r="W119" s="1"/>
      <c r="X119" s="1"/>
      <c r="Y119" s="1"/>
      <c r="Z119" s="1"/>
    </row>
    <row r="120" spans="1:26" ht="12.75" customHeight="1">
      <c r="A120" s="19" t="s">
        <v>1156</v>
      </c>
      <c r="B120" s="102" t="s">
        <v>12</v>
      </c>
      <c r="C120" s="84"/>
      <c r="D120" s="84"/>
      <c r="E120" s="1"/>
      <c r="F120" s="1"/>
      <c r="G120" s="114"/>
      <c r="H120" s="114"/>
      <c r="I120" s="1"/>
      <c r="J120" s="1"/>
      <c r="K120" s="1"/>
      <c r="L120" s="1"/>
      <c r="M120" s="1"/>
      <c r="N120" s="1"/>
      <c r="O120" s="1"/>
      <c r="P120" s="1"/>
      <c r="Q120" s="1"/>
      <c r="R120" s="1"/>
      <c r="S120" s="1"/>
      <c r="T120" s="1"/>
      <c r="U120" s="1"/>
      <c r="V120" s="1"/>
      <c r="W120" s="1"/>
      <c r="X120" s="1"/>
      <c r="Y120" s="1"/>
      <c r="Z120" s="1"/>
    </row>
    <row r="121" spans="1:26" ht="12.75" customHeight="1">
      <c r="A121" s="19"/>
      <c r="B121" s="120" t="s">
        <v>13</v>
      </c>
      <c r="C121" s="121"/>
      <c r="D121" s="121"/>
      <c r="E121" s="114"/>
      <c r="F121" s="114"/>
      <c r="G121" s="114"/>
      <c r="H121" s="114"/>
      <c r="I121" s="1"/>
      <c r="J121" s="1"/>
      <c r="K121" s="1"/>
      <c r="L121" s="1"/>
      <c r="M121" s="1"/>
      <c r="N121" s="1"/>
      <c r="O121" s="1"/>
      <c r="P121" s="1"/>
      <c r="Q121" s="1"/>
      <c r="R121" s="1"/>
      <c r="S121" s="1"/>
      <c r="T121" s="1"/>
      <c r="U121" s="1"/>
      <c r="V121" s="1"/>
      <c r="W121" s="1"/>
      <c r="X121" s="1"/>
      <c r="Y121" s="1"/>
      <c r="Z121" s="1"/>
    </row>
    <row r="122" spans="1:26" ht="12.75" customHeight="1">
      <c r="A122" s="2"/>
      <c r="B122" s="1"/>
      <c r="C122" s="122"/>
      <c r="D122" s="20"/>
      <c r="E122" s="1"/>
      <c r="F122" s="10"/>
      <c r="G122" s="1"/>
      <c r="H122" s="114"/>
      <c r="I122" s="1"/>
      <c r="J122" s="1"/>
      <c r="K122" s="1"/>
      <c r="L122" s="1"/>
      <c r="M122" s="1"/>
      <c r="N122" s="1"/>
      <c r="O122" s="1"/>
      <c r="P122" s="1"/>
      <c r="Q122" s="1"/>
      <c r="R122" s="1"/>
      <c r="S122" s="1"/>
      <c r="T122" s="1"/>
      <c r="U122" s="1"/>
      <c r="V122" s="1"/>
      <c r="W122" s="1"/>
      <c r="X122" s="1"/>
      <c r="Y122" s="1"/>
      <c r="Z122" s="1"/>
    </row>
    <row r="123" spans="1:26" ht="12.75" customHeight="1">
      <c r="A123" s="4" t="s">
        <v>272</v>
      </c>
      <c r="B123" s="356" t="s">
        <v>273</v>
      </c>
      <c r="C123" s="311"/>
      <c r="D123" s="311"/>
      <c r="E123" s="311"/>
      <c r="F123" s="294">
        <v>44972</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0" t="s">
        <v>274</v>
      </c>
      <c r="C124" s="311"/>
      <c r="D124" s="311"/>
      <c r="E124" s="311"/>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3"/>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10" t="s">
        <v>276</v>
      </c>
      <c r="C126" s="311"/>
      <c r="D126" s="353"/>
      <c r="E126" s="319"/>
      <c r="F126" s="349"/>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11"/>
      <c r="C127" s="311"/>
      <c r="D127" s="354"/>
      <c r="E127" s="304"/>
      <c r="F127" s="355"/>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3"/>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346" t="s">
        <v>278</v>
      </c>
      <c r="C129" s="311"/>
      <c r="D129" s="311"/>
      <c r="E129" s="311"/>
      <c r="F129" s="311"/>
      <c r="G129" s="114"/>
      <c r="H129" s="1"/>
      <c r="I129" s="1"/>
      <c r="J129" s="1"/>
      <c r="K129" s="1"/>
      <c r="L129" s="1"/>
      <c r="M129" s="1"/>
      <c r="N129" s="1"/>
      <c r="O129" s="1"/>
      <c r="P129" s="1"/>
      <c r="Q129" s="1"/>
      <c r="R129" s="1"/>
      <c r="S129" s="1"/>
      <c r="T129" s="1"/>
      <c r="U129" s="1"/>
      <c r="V129" s="1"/>
      <c r="W129" s="1"/>
      <c r="X129" s="1"/>
      <c r="Y129" s="1"/>
      <c r="Z129" s="1"/>
    </row>
    <row r="130" spans="1:26" ht="12.75" customHeight="1">
      <c r="A130" s="124" t="s">
        <v>1156</v>
      </c>
      <c r="B130" s="90" t="s">
        <v>279</v>
      </c>
      <c r="C130" s="8"/>
      <c r="D130" s="8"/>
      <c r="E130" s="125"/>
      <c r="F130" s="114"/>
      <c r="G130" s="1"/>
      <c r="H130" s="1"/>
      <c r="I130" s="1"/>
      <c r="J130" s="1"/>
      <c r="K130" s="1"/>
      <c r="L130" s="1"/>
      <c r="M130" s="1"/>
      <c r="N130" s="1"/>
      <c r="O130" s="1"/>
      <c r="P130" s="1"/>
      <c r="Q130" s="1"/>
      <c r="R130" s="1"/>
      <c r="S130" s="1"/>
      <c r="T130" s="1"/>
      <c r="U130" s="1"/>
      <c r="V130" s="1"/>
      <c r="W130" s="1"/>
      <c r="X130" s="1"/>
      <c r="Y130" s="1"/>
      <c r="Z130" s="1"/>
    </row>
    <row r="131" spans="1:26" ht="12.75" customHeight="1">
      <c r="A131" s="124" t="s">
        <v>1156</v>
      </c>
      <c r="B131" s="347" t="s">
        <v>280</v>
      </c>
      <c r="C131" s="311"/>
      <c r="D131" s="311"/>
      <c r="E131" s="84"/>
      <c r="F131" s="114"/>
      <c r="G131" s="1"/>
      <c r="H131" s="1"/>
      <c r="I131" s="1"/>
      <c r="J131" s="1"/>
      <c r="K131" s="1"/>
      <c r="L131" s="1"/>
      <c r="M131" s="1"/>
      <c r="N131" s="1"/>
      <c r="O131" s="1"/>
      <c r="P131" s="1"/>
      <c r="Q131" s="1"/>
      <c r="R131" s="1"/>
      <c r="S131" s="1"/>
      <c r="T131" s="1"/>
      <c r="U131" s="1"/>
      <c r="V131" s="1"/>
      <c r="W131" s="1"/>
      <c r="X131" s="1"/>
      <c r="Y131" s="1"/>
      <c r="Z131" s="1"/>
    </row>
    <row r="132" spans="1:26" ht="12.75" customHeight="1">
      <c r="A132" s="124"/>
      <c r="B132" s="90" t="s">
        <v>267</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4" t="s">
        <v>1156</v>
      </c>
      <c r="B133" s="90" t="s">
        <v>281</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4" t="s">
        <v>1156</v>
      </c>
      <c r="B134" s="3" t="s">
        <v>282</v>
      </c>
      <c r="C134" s="8"/>
      <c r="D134" s="8"/>
      <c r="E134" s="123"/>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4" t="s">
        <v>1156</v>
      </c>
      <c r="B135" s="90" t="s">
        <v>283</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4"/>
      <c r="B136" s="90" t="s">
        <v>284</v>
      </c>
      <c r="C136" s="303"/>
      <c r="D136" s="304"/>
      <c r="E136" s="304"/>
      <c r="F136" s="30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3"/>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3"/>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3"/>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3"/>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3"/>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3"/>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3"/>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3"/>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9" t="s">
        <v>1090</v>
      </c>
      <c r="C155" s="122"/>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47" t="s">
        <v>1121</v>
      </c>
      <c r="C156" s="311"/>
      <c r="D156" s="311"/>
      <c r="E156" s="311"/>
      <c r="F156" s="311"/>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9"/>
      <c r="C157" s="122"/>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351" t="s">
        <v>1091</v>
      </c>
      <c r="C158" s="311"/>
      <c r="D158" s="311"/>
      <c r="E158" s="311"/>
      <c r="F158" s="311"/>
      <c r="G158" s="1"/>
      <c r="H158" s="126"/>
      <c r="I158" s="1"/>
      <c r="J158" s="1"/>
      <c r="K158" s="1"/>
      <c r="L158" s="1"/>
      <c r="M158" s="1"/>
      <c r="N158" s="1"/>
      <c r="O158" s="1"/>
      <c r="P158" s="1"/>
      <c r="Q158" s="1"/>
      <c r="R158" s="1"/>
      <c r="S158" s="1"/>
      <c r="T158" s="1"/>
      <c r="U158" s="1"/>
      <c r="V158" s="1"/>
      <c r="W158" s="1"/>
      <c r="X158" s="1"/>
      <c r="Y158" s="1"/>
      <c r="Z158" s="1"/>
    </row>
    <row r="159" spans="1:26" ht="27" customHeight="1">
      <c r="A159" s="4"/>
      <c r="B159" s="347" t="s">
        <v>1092</v>
      </c>
      <c r="C159" s="311"/>
      <c r="D159" s="311"/>
      <c r="E159" s="311"/>
      <c r="F159" s="311"/>
      <c r="G159" s="1"/>
      <c r="H159" s="127"/>
      <c r="I159" s="1"/>
      <c r="J159" s="1"/>
      <c r="K159" s="1"/>
      <c r="L159" s="1"/>
      <c r="M159" s="1"/>
      <c r="N159" s="1"/>
      <c r="O159" s="1"/>
      <c r="P159" s="1"/>
      <c r="Q159" s="1"/>
      <c r="R159" s="1"/>
      <c r="S159" s="1"/>
      <c r="T159" s="1"/>
      <c r="U159" s="1"/>
      <c r="V159" s="1"/>
      <c r="W159" s="1"/>
      <c r="X159" s="1"/>
      <c r="Y159" s="1"/>
      <c r="Z159" s="1"/>
    </row>
    <row r="160" spans="1:26" ht="29.25" customHeight="1">
      <c r="A160" s="4"/>
      <c r="B160" s="352" t="s">
        <v>286</v>
      </c>
      <c r="C160" s="311"/>
      <c r="D160" s="311"/>
      <c r="E160" s="311"/>
      <c r="F160" s="311"/>
      <c r="G160" s="1"/>
      <c r="H160" s="127"/>
      <c r="I160" s="1"/>
      <c r="J160" s="1"/>
      <c r="K160" s="1"/>
      <c r="L160" s="1"/>
      <c r="M160" s="1"/>
      <c r="N160" s="1"/>
      <c r="O160" s="1"/>
      <c r="P160" s="1"/>
      <c r="Q160" s="1"/>
      <c r="R160" s="1"/>
      <c r="S160" s="1"/>
      <c r="T160" s="1"/>
      <c r="U160" s="1"/>
      <c r="V160" s="1"/>
      <c r="W160" s="1"/>
      <c r="X160" s="1"/>
      <c r="Y160" s="1"/>
      <c r="Z160" s="1"/>
    </row>
    <row r="161" spans="1:26" ht="13.5" customHeight="1">
      <c r="A161" s="4"/>
      <c r="B161" s="352" t="s">
        <v>287</v>
      </c>
      <c r="C161" s="311"/>
      <c r="D161" s="311"/>
      <c r="E161" s="311"/>
      <c r="F161" s="311"/>
      <c r="G161" s="1"/>
      <c r="H161" s="127"/>
      <c r="I161" s="1"/>
      <c r="J161" s="1"/>
      <c r="K161" s="1"/>
      <c r="L161" s="1"/>
      <c r="M161" s="1"/>
      <c r="N161" s="1"/>
      <c r="O161" s="1"/>
      <c r="P161" s="1"/>
      <c r="Q161" s="1"/>
      <c r="R161" s="1"/>
      <c r="S161" s="1"/>
      <c r="T161" s="1"/>
      <c r="U161" s="1"/>
      <c r="V161" s="1"/>
      <c r="W161" s="1"/>
      <c r="X161" s="1"/>
      <c r="Y161" s="1"/>
      <c r="Z161" s="1"/>
    </row>
    <row r="162" spans="1:26" ht="29.25" customHeight="1">
      <c r="A162" s="4"/>
      <c r="B162" s="352" t="s">
        <v>288</v>
      </c>
      <c r="C162" s="311"/>
      <c r="D162" s="311"/>
      <c r="E162" s="311"/>
      <c r="F162" s="311"/>
      <c r="G162" s="1"/>
      <c r="H162" s="127"/>
      <c r="I162" s="1"/>
      <c r="J162" s="1"/>
      <c r="K162" s="1"/>
      <c r="L162" s="1"/>
      <c r="M162" s="1"/>
      <c r="N162" s="1"/>
      <c r="O162" s="1"/>
      <c r="P162" s="1"/>
      <c r="Q162" s="1"/>
      <c r="R162" s="1"/>
      <c r="S162" s="1"/>
      <c r="T162" s="1"/>
      <c r="U162" s="1"/>
      <c r="V162" s="1"/>
      <c r="W162" s="1"/>
      <c r="X162" s="1"/>
      <c r="Y162" s="1"/>
      <c r="Z162" s="1"/>
    </row>
    <row r="163" spans="1:26" ht="27" customHeight="1">
      <c r="A163" s="4"/>
      <c r="B163" s="352" t="s">
        <v>289</v>
      </c>
      <c r="C163" s="311"/>
      <c r="D163" s="311"/>
      <c r="E163" s="311"/>
      <c r="F163" s="311"/>
      <c r="G163" s="1"/>
      <c r="H163" s="127"/>
      <c r="I163" s="1"/>
      <c r="J163" s="1"/>
      <c r="K163" s="1"/>
      <c r="L163" s="1"/>
      <c r="M163" s="1"/>
      <c r="N163" s="1"/>
      <c r="O163" s="1"/>
      <c r="P163" s="1"/>
      <c r="Q163" s="1"/>
      <c r="R163" s="1"/>
      <c r="S163" s="1"/>
      <c r="T163" s="1"/>
      <c r="U163" s="1"/>
      <c r="V163" s="1"/>
      <c r="W163" s="1"/>
      <c r="X163" s="1"/>
      <c r="Y163" s="1"/>
      <c r="Z163" s="1"/>
    </row>
    <row r="164" spans="1:26" ht="14.25" customHeight="1">
      <c r="A164" s="4"/>
      <c r="B164" s="352" t="s">
        <v>290</v>
      </c>
      <c r="C164" s="311"/>
      <c r="D164" s="311"/>
      <c r="E164" s="311"/>
      <c r="F164" s="311"/>
      <c r="G164" s="1"/>
      <c r="H164" s="127"/>
      <c r="I164" s="1"/>
      <c r="J164" s="1"/>
      <c r="K164" s="1"/>
      <c r="L164" s="1"/>
      <c r="M164" s="1"/>
      <c r="N164" s="1"/>
      <c r="O164" s="1"/>
      <c r="P164" s="1"/>
      <c r="Q164" s="1"/>
      <c r="R164" s="1"/>
      <c r="S164" s="1"/>
      <c r="T164" s="1"/>
      <c r="U164" s="1"/>
      <c r="V164" s="1"/>
      <c r="W164" s="1"/>
      <c r="X164" s="1"/>
      <c r="Y164" s="1"/>
      <c r="Z164" s="1"/>
    </row>
    <row r="165" spans="1:26" ht="13.5" customHeight="1">
      <c r="A165" s="4"/>
      <c r="B165" s="128"/>
      <c r="C165" s="3"/>
      <c r="D165" s="3"/>
      <c r="E165" s="3"/>
      <c r="F165" s="3"/>
      <c r="G165" s="1"/>
      <c r="H165" s="127"/>
      <c r="I165" s="1"/>
      <c r="J165" s="1"/>
      <c r="K165" s="1"/>
      <c r="L165" s="1"/>
      <c r="M165" s="1"/>
      <c r="N165" s="1"/>
      <c r="O165" s="1"/>
      <c r="P165" s="1"/>
      <c r="Q165" s="1"/>
      <c r="R165" s="1"/>
      <c r="S165" s="1"/>
      <c r="T165" s="1"/>
      <c r="U165" s="1"/>
      <c r="V165" s="1"/>
      <c r="W165" s="1"/>
      <c r="X165" s="1"/>
      <c r="Y165" s="1"/>
      <c r="Z165" s="1"/>
    </row>
    <row r="166" spans="1:26" ht="12.75" customHeight="1">
      <c r="A166" s="4"/>
      <c r="B166" s="129"/>
      <c r="C166" s="130" t="s">
        <v>291</v>
      </c>
      <c r="D166" s="131" t="s">
        <v>292</v>
      </c>
      <c r="E166" s="13"/>
      <c r="F166" s="132"/>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3" t="s">
        <v>293</v>
      </c>
      <c r="C167" s="134">
        <v>0.28000000000000003</v>
      </c>
      <c r="D167" s="135">
        <v>688</v>
      </c>
      <c r="E167" s="3"/>
      <c r="F167" s="132"/>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3" t="s">
        <v>294</v>
      </c>
      <c r="C168" s="134">
        <f>D168/2441</f>
        <v>2.3760753789430562E-2</v>
      </c>
      <c r="D168" s="135">
        <v>58</v>
      </c>
      <c r="E168" s="3"/>
      <c r="F168" s="132"/>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8"/>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2" t="s">
        <v>1093</v>
      </c>
      <c r="C170" s="311"/>
      <c r="D170" s="311"/>
      <c r="E170" s="311"/>
      <c r="F170" s="311"/>
      <c r="G170" s="311"/>
      <c r="H170" s="1"/>
      <c r="I170" s="1"/>
      <c r="J170" s="1"/>
      <c r="K170" s="1"/>
      <c r="L170" s="1"/>
      <c r="M170" s="1"/>
      <c r="N170" s="1"/>
      <c r="O170" s="1"/>
      <c r="P170" s="1"/>
      <c r="Q170" s="1"/>
      <c r="R170" s="1"/>
      <c r="S170" s="1"/>
      <c r="T170" s="1"/>
      <c r="U170" s="1"/>
      <c r="V170" s="1"/>
      <c r="W170" s="1"/>
      <c r="X170" s="1"/>
      <c r="Y170" s="1"/>
      <c r="Z170" s="1"/>
    </row>
    <row r="171" spans="1:26" ht="12.75" customHeight="1">
      <c r="A171" s="4"/>
      <c r="B171" s="311"/>
      <c r="C171" s="311"/>
      <c r="D171" s="311"/>
      <c r="E171" s="311"/>
      <c r="F171" s="311"/>
      <c r="G171" s="311"/>
      <c r="H171" s="1"/>
      <c r="I171" s="1"/>
      <c r="J171" s="1"/>
      <c r="K171" s="1"/>
      <c r="L171" s="1"/>
      <c r="M171" s="1"/>
      <c r="N171" s="1"/>
      <c r="O171" s="1"/>
      <c r="P171" s="1"/>
      <c r="Q171" s="1"/>
      <c r="R171" s="1"/>
      <c r="S171" s="1"/>
      <c r="T171" s="1"/>
      <c r="U171" s="1"/>
      <c r="V171" s="1"/>
      <c r="W171" s="1"/>
      <c r="X171" s="1"/>
      <c r="Y171" s="1"/>
      <c r="Z171" s="1"/>
    </row>
    <row r="172" spans="1:26" ht="12.75" customHeight="1">
      <c r="A172" s="4"/>
      <c r="B172" s="311"/>
      <c r="C172" s="311"/>
      <c r="D172" s="311"/>
      <c r="E172" s="311"/>
      <c r="F172" s="311"/>
      <c r="G172" s="311"/>
      <c r="H172" s="1"/>
      <c r="I172" s="1"/>
      <c r="J172" s="1"/>
      <c r="K172" s="1"/>
      <c r="L172" s="1"/>
      <c r="M172" s="1"/>
      <c r="N172" s="1"/>
      <c r="O172" s="1"/>
      <c r="P172" s="1"/>
      <c r="Q172" s="1"/>
      <c r="R172" s="1"/>
      <c r="S172" s="1"/>
      <c r="T172" s="1"/>
      <c r="U172" s="1"/>
      <c r="V172" s="1"/>
      <c r="W172" s="1"/>
      <c r="X172" s="1"/>
      <c r="Y172" s="1"/>
      <c r="Z172" s="1"/>
    </row>
    <row r="173" spans="1:26" ht="12.75" customHeight="1">
      <c r="A173" s="4"/>
      <c r="B173" s="128"/>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4" t="s">
        <v>295</v>
      </c>
      <c r="C174" s="74" t="s">
        <v>296</v>
      </c>
      <c r="D174" s="74" t="s">
        <v>297</v>
      </c>
      <c r="E174" s="74"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6" t="s">
        <v>299</v>
      </c>
      <c r="C175" s="137">
        <v>1110</v>
      </c>
      <c r="D175" s="137">
        <v>1190</v>
      </c>
      <c r="E175" s="137">
        <v>1290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8" t="s">
        <v>300</v>
      </c>
      <c r="C176" s="19">
        <v>540</v>
      </c>
      <c r="D176" s="19">
        <v>600</v>
      </c>
      <c r="E176" s="19">
        <v>650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6" t="s">
        <v>301</v>
      </c>
      <c r="C177" s="19">
        <v>540</v>
      </c>
      <c r="D177" s="19">
        <v>590</v>
      </c>
      <c r="E177" s="19">
        <v>650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6" t="s">
        <v>302</v>
      </c>
      <c r="C178" s="19">
        <v>24</v>
      </c>
      <c r="D178" s="19">
        <v>27</v>
      </c>
      <c r="E178" s="19">
        <v>29</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6" t="s">
        <v>303</v>
      </c>
      <c r="C179" s="19">
        <v>22</v>
      </c>
      <c r="D179" s="19">
        <v>26</v>
      </c>
      <c r="E179" s="19">
        <v>28</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6" t="s">
        <v>304</v>
      </c>
      <c r="C180" s="19">
        <v>22</v>
      </c>
      <c r="D180" s="19">
        <v>28</v>
      </c>
      <c r="E180" s="19">
        <v>31</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6" t="s">
        <v>305</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6" t="s">
        <v>306</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6" t="s">
        <v>307</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9"/>
      <c r="D184" s="13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0" t="s">
        <v>1094</v>
      </c>
      <c r="C185" s="311"/>
      <c r="D185" s="311"/>
      <c r="E185" s="311"/>
      <c r="F185" s="311"/>
      <c r="G185" s="31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9"/>
      <c r="D186" s="13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40" t="s">
        <v>308</v>
      </c>
      <c r="C187" s="141" t="s">
        <v>300</v>
      </c>
      <c r="D187" s="140"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2" t="s">
        <v>309</v>
      </c>
      <c r="C188" s="143">
        <v>0.11</v>
      </c>
      <c r="D188" s="143">
        <v>0.1</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2" t="s">
        <v>310</v>
      </c>
      <c r="C189" s="143">
        <v>0.41</v>
      </c>
      <c r="D189" s="143">
        <v>0.36</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2" t="s">
        <v>311</v>
      </c>
      <c r="C190" s="143">
        <v>0.39</v>
      </c>
      <c r="D190" s="143">
        <v>0.44</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2" t="s">
        <v>312</v>
      </c>
      <c r="C191" s="143">
        <v>0.09</v>
      </c>
      <c r="D191" s="143">
        <v>0.09</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2" t="s">
        <v>313</v>
      </c>
      <c r="C192" s="143"/>
      <c r="D192" s="143">
        <v>0.01</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2" t="s">
        <v>314</v>
      </c>
      <c r="C193" s="143"/>
      <c r="D193" s="143"/>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6" t="s">
        <v>315</v>
      </c>
      <c r="C194" s="143">
        <f t="shared" ref="C194:D194" si="0">SUM(C188:C193)</f>
        <v>1</v>
      </c>
      <c r="D194" s="143">
        <f t="shared" si="0"/>
        <v>0.99999999999999989</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4" t="s">
        <v>308</v>
      </c>
      <c r="C196" s="144" t="s">
        <v>299</v>
      </c>
      <c r="D196" s="129"/>
      <c r="E196" s="129"/>
      <c r="F196" s="129"/>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5" t="s">
        <v>316</v>
      </c>
      <c r="C197" s="146">
        <v>7</v>
      </c>
      <c r="D197" s="129"/>
      <c r="E197" s="129"/>
      <c r="F197" s="129"/>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5" t="s">
        <v>317</v>
      </c>
      <c r="C198" s="146">
        <v>42</v>
      </c>
      <c r="D198" s="129"/>
      <c r="E198" s="129"/>
      <c r="F198" s="12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5" t="s">
        <v>318</v>
      </c>
      <c r="C199" s="146">
        <v>44</v>
      </c>
      <c r="D199" s="129"/>
      <c r="E199" s="129"/>
      <c r="F199" s="129"/>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5" t="s">
        <v>319</v>
      </c>
      <c r="C200" s="146">
        <v>7</v>
      </c>
      <c r="D200" s="129"/>
      <c r="E200" s="129"/>
      <c r="F200" s="129"/>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5" t="s">
        <v>320</v>
      </c>
      <c r="C201" s="146"/>
      <c r="D201" s="129"/>
      <c r="E201" s="129"/>
      <c r="F201" s="12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5" t="s">
        <v>321</v>
      </c>
      <c r="C202" s="146"/>
      <c r="D202" s="129"/>
      <c r="E202" s="129"/>
      <c r="F202" s="129"/>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6" t="s">
        <v>315</v>
      </c>
      <c r="C203" s="147">
        <f>SUM(C197:C202)/1000</f>
        <v>0.1</v>
      </c>
      <c r="D203" s="129"/>
      <c r="E203" s="129"/>
      <c r="F203" s="129"/>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8"/>
      <c r="D204" s="129"/>
      <c r="E204" s="129"/>
      <c r="F204" s="129"/>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74" t="s">
        <v>302</v>
      </c>
      <c r="D205" s="74" t="s">
        <v>304</v>
      </c>
      <c r="E205" s="74" t="s">
        <v>303</v>
      </c>
      <c r="F205" s="74" t="s">
        <v>307</v>
      </c>
      <c r="G205" s="74"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42" t="s">
        <v>322</v>
      </c>
      <c r="C206" s="143">
        <v>0.24</v>
      </c>
      <c r="D206" s="143">
        <v>0.31</v>
      </c>
      <c r="E206" s="143">
        <v>0.13</v>
      </c>
      <c r="F206" s="143"/>
      <c r="G206" s="143"/>
      <c r="H206" s="1"/>
      <c r="I206" s="1"/>
      <c r="J206" s="1"/>
      <c r="K206" s="1"/>
      <c r="L206" s="1"/>
      <c r="M206" s="1"/>
      <c r="N206" s="1"/>
      <c r="O206" s="1"/>
      <c r="P206" s="1"/>
      <c r="Q206" s="1"/>
      <c r="R206" s="1"/>
      <c r="S206" s="1"/>
      <c r="T206" s="1"/>
      <c r="U206" s="1"/>
      <c r="V206" s="1"/>
      <c r="W206" s="1"/>
      <c r="X206" s="1"/>
      <c r="Y206" s="1"/>
      <c r="Z206" s="1"/>
    </row>
    <row r="207" spans="1:26" ht="12.75" customHeight="1">
      <c r="A207" s="4"/>
      <c r="B207" s="142" t="s">
        <v>323</v>
      </c>
      <c r="C207" s="143">
        <v>0.55000000000000004</v>
      </c>
      <c r="D207" s="143">
        <v>0.38</v>
      </c>
      <c r="E207" s="143">
        <v>0.55000000000000004</v>
      </c>
      <c r="F207" s="143"/>
      <c r="G207" s="143"/>
      <c r="H207" s="1"/>
      <c r="I207" s="1"/>
      <c r="J207" s="1"/>
      <c r="K207" s="1"/>
      <c r="L207" s="1"/>
      <c r="M207" s="1"/>
      <c r="N207" s="1"/>
      <c r="O207" s="1"/>
      <c r="P207" s="1"/>
      <c r="Q207" s="1"/>
      <c r="R207" s="1"/>
      <c r="S207" s="1"/>
      <c r="T207" s="1"/>
      <c r="U207" s="1"/>
      <c r="V207" s="1"/>
      <c r="W207" s="1"/>
      <c r="X207" s="1"/>
      <c r="Y207" s="1"/>
      <c r="Z207" s="1"/>
    </row>
    <row r="208" spans="1:26" ht="12.75" customHeight="1">
      <c r="A208" s="4"/>
      <c r="B208" s="142" t="s">
        <v>324</v>
      </c>
      <c r="C208" s="143">
        <v>0.17</v>
      </c>
      <c r="D208" s="143">
        <v>0.21</v>
      </c>
      <c r="E208" s="143">
        <v>0.22</v>
      </c>
      <c r="F208" s="143"/>
      <c r="G208" s="143"/>
      <c r="H208" s="1"/>
      <c r="I208" s="1"/>
      <c r="J208" s="1"/>
      <c r="K208" s="1"/>
      <c r="L208" s="1"/>
      <c r="M208" s="1"/>
      <c r="N208" s="1"/>
      <c r="O208" s="1"/>
      <c r="P208" s="1"/>
      <c r="Q208" s="1"/>
      <c r="R208" s="1"/>
      <c r="S208" s="1"/>
      <c r="T208" s="1"/>
      <c r="U208" s="1"/>
      <c r="V208" s="1"/>
      <c r="W208" s="1"/>
      <c r="X208" s="1"/>
      <c r="Y208" s="1"/>
      <c r="Z208" s="1"/>
    </row>
    <row r="209" spans="1:26" ht="12.75" customHeight="1">
      <c r="A209" s="4"/>
      <c r="B209" s="149" t="s">
        <v>325</v>
      </c>
      <c r="C209" s="143">
        <v>0.03</v>
      </c>
      <c r="D209" s="143">
        <v>0.09</v>
      </c>
      <c r="E209" s="143">
        <v>0.1</v>
      </c>
      <c r="F209" s="143"/>
      <c r="G209" s="143"/>
      <c r="H209" s="1"/>
      <c r="I209" s="1"/>
      <c r="J209" s="1"/>
      <c r="K209" s="1"/>
      <c r="L209" s="1"/>
      <c r="M209" s="1"/>
      <c r="N209" s="1"/>
      <c r="O209" s="1"/>
      <c r="P209" s="1"/>
      <c r="Q209" s="1"/>
      <c r="R209" s="1"/>
      <c r="S209" s="1"/>
      <c r="T209" s="1"/>
      <c r="U209" s="1"/>
      <c r="V209" s="1"/>
      <c r="W209" s="1"/>
      <c r="X209" s="1"/>
      <c r="Y209" s="1"/>
      <c r="Z209" s="1"/>
    </row>
    <row r="210" spans="1:26" ht="12.75" customHeight="1">
      <c r="A210" s="4"/>
      <c r="B210" s="149" t="s">
        <v>326</v>
      </c>
      <c r="C210" s="143"/>
      <c r="D210" s="143">
        <v>0.01</v>
      </c>
      <c r="E210" s="143"/>
      <c r="F210" s="143"/>
      <c r="G210" s="143"/>
      <c r="H210" s="1"/>
      <c r="I210" s="1"/>
      <c r="J210" s="1"/>
      <c r="K210" s="1"/>
      <c r="L210" s="1"/>
      <c r="M210" s="1"/>
      <c r="N210" s="1"/>
      <c r="O210" s="1"/>
      <c r="P210" s="1"/>
      <c r="Q210" s="1"/>
      <c r="R210" s="1"/>
      <c r="S210" s="1"/>
      <c r="T210" s="1"/>
      <c r="U210" s="1"/>
      <c r="V210" s="1"/>
      <c r="W210" s="1"/>
      <c r="X210" s="1"/>
      <c r="Y210" s="1"/>
      <c r="Z210" s="1"/>
    </row>
    <row r="211" spans="1:26" ht="12.75" customHeight="1">
      <c r="A211" s="4"/>
      <c r="B211" s="142" t="s">
        <v>327</v>
      </c>
      <c r="C211" s="143"/>
      <c r="D211" s="143"/>
      <c r="E211" s="143"/>
      <c r="F211" s="143"/>
      <c r="G211" s="143"/>
      <c r="H211" s="1"/>
      <c r="I211" s="1"/>
      <c r="J211" s="1"/>
      <c r="K211" s="1"/>
      <c r="L211" s="1"/>
      <c r="M211" s="1"/>
      <c r="N211" s="1"/>
      <c r="O211" s="1"/>
      <c r="P211" s="1"/>
      <c r="Q211" s="1"/>
      <c r="R211" s="1"/>
      <c r="S211" s="1"/>
      <c r="T211" s="1"/>
      <c r="U211" s="1"/>
      <c r="V211" s="1"/>
      <c r="W211" s="1"/>
      <c r="X211" s="1"/>
      <c r="Y211" s="1"/>
      <c r="Z211" s="1"/>
    </row>
    <row r="212" spans="1:26" ht="12.75" customHeight="1">
      <c r="A212" s="2"/>
      <c r="B212" s="136" t="s">
        <v>315</v>
      </c>
      <c r="C212" s="143">
        <f t="shared" ref="C212:G212" si="1">SUM(C206:C211)</f>
        <v>0.9900000000000001</v>
      </c>
      <c r="D212" s="143">
        <f t="shared" si="1"/>
        <v>0.99999999999999989</v>
      </c>
      <c r="E212" s="143">
        <f t="shared" si="1"/>
        <v>1</v>
      </c>
      <c r="F212" s="143">
        <f t="shared" si="1"/>
        <v>0</v>
      </c>
      <c r="G212" s="143">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351" t="s">
        <v>1095</v>
      </c>
      <c r="C213" s="311"/>
      <c r="D213" s="311"/>
      <c r="E213" s="311"/>
      <c r="F213" s="311"/>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1" t="s">
        <v>295</v>
      </c>
      <c r="C214" s="314"/>
      <c r="D214" s="315"/>
      <c r="E214" s="150"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2" t="s">
        <v>329</v>
      </c>
      <c r="C215" s="314"/>
      <c r="D215" s="315"/>
      <c r="E215" s="151">
        <v>0.17</v>
      </c>
      <c r="F215" s="122"/>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6" t="s">
        <v>330</v>
      </c>
      <c r="C216" s="314"/>
      <c r="D216" s="315"/>
      <c r="E216" s="151">
        <v>0.27</v>
      </c>
      <c r="F216" s="122"/>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6" t="s">
        <v>331</v>
      </c>
      <c r="C217" s="314"/>
      <c r="D217" s="315"/>
      <c r="E217" s="151">
        <v>0.79</v>
      </c>
      <c r="F217" s="152"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6" t="s">
        <v>333</v>
      </c>
      <c r="C218" s="314"/>
      <c r="D218" s="315"/>
      <c r="E218" s="151">
        <v>0.21</v>
      </c>
      <c r="F218" s="152"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6" t="s">
        <v>335</v>
      </c>
      <c r="C219" s="314"/>
      <c r="D219" s="315"/>
      <c r="E219" s="151">
        <v>0.03</v>
      </c>
      <c r="F219" s="122"/>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6" t="s">
        <v>1142</v>
      </c>
      <c r="C220" s="314"/>
      <c r="D220" s="314"/>
      <c r="E220" s="75">
        <v>38</v>
      </c>
      <c r="F220" s="153"/>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352" t="s">
        <v>1096</v>
      </c>
      <c r="C222" s="311"/>
      <c r="D222" s="311"/>
      <c r="E222" s="311"/>
      <c r="F222" s="311"/>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90"/>
      <c r="C223" s="90"/>
      <c r="D223" s="90"/>
      <c r="E223" s="90"/>
      <c r="F223" s="90"/>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64" t="s">
        <v>308</v>
      </c>
      <c r="C224" s="315"/>
      <c r="D224" s="154" t="s">
        <v>291</v>
      </c>
      <c r="E224" s="90"/>
      <c r="F224" s="9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3" t="s">
        <v>337</v>
      </c>
      <c r="C225" s="315"/>
      <c r="D225" s="143">
        <v>0.19</v>
      </c>
      <c r="E225" s="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6" t="s">
        <v>338</v>
      </c>
      <c r="C226" s="315"/>
      <c r="D226" s="143">
        <v>0.14000000000000001</v>
      </c>
      <c r="E226" s="1"/>
      <c r="F226" s="122"/>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6" t="s">
        <v>339</v>
      </c>
      <c r="C227" s="315"/>
      <c r="D227" s="143">
        <v>0.15</v>
      </c>
      <c r="E227" s="1"/>
      <c r="F227" s="122"/>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6" t="s">
        <v>340</v>
      </c>
      <c r="C228" s="315"/>
      <c r="D228" s="143">
        <v>0.16</v>
      </c>
      <c r="E228" s="1"/>
      <c r="F228" s="122"/>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6" t="s">
        <v>341</v>
      </c>
      <c r="C229" s="315"/>
      <c r="D229" s="143">
        <v>0.17</v>
      </c>
      <c r="E229" s="1"/>
      <c r="F229" s="122"/>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6" t="s">
        <v>342</v>
      </c>
      <c r="C230" s="315"/>
      <c r="D230" s="143">
        <v>0.18</v>
      </c>
      <c r="E230" s="1"/>
      <c r="F230" s="122"/>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6" t="s">
        <v>343</v>
      </c>
      <c r="C231" s="315"/>
      <c r="D231" s="143">
        <v>0.01</v>
      </c>
      <c r="E231" s="1"/>
      <c r="F231" s="122"/>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6" t="s">
        <v>344</v>
      </c>
      <c r="C232" s="315"/>
      <c r="D232" s="143"/>
      <c r="E232" s="1"/>
      <c r="F232" s="122"/>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6" t="s">
        <v>345</v>
      </c>
      <c r="C233" s="315"/>
      <c r="D233" s="143"/>
      <c r="E233" s="1"/>
      <c r="F233" s="122"/>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48" t="s">
        <v>315</v>
      </c>
      <c r="C234" s="349"/>
      <c r="D234" s="155">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6"/>
      <c r="C235" s="156"/>
      <c r="D235" s="157"/>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10" t="s">
        <v>1097</v>
      </c>
      <c r="C236" s="311"/>
      <c r="D236" s="335"/>
      <c r="E236" s="300">
        <v>3.48</v>
      </c>
      <c r="F236" s="158"/>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47" t="s">
        <v>1098</v>
      </c>
      <c r="C237" s="311"/>
      <c r="D237" s="335"/>
      <c r="E237" s="76">
        <v>1</v>
      </c>
      <c r="F237" s="122"/>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9"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0" t="s">
        <v>350</v>
      </c>
      <c r="C242" s="311"/>
      <c r="D242" s="311"/>
      <c r="E242" s="311"/>
      <c r="F242" s="311"/>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3" t="s">
        <v>351</v>
      </c>
      <c r="C245" s="311"/>
      <c r="D245" s="159" t="s">
        <v>1156</v>
      </c>
      <c r="E245" s="159"/>
      <c r="F245" s="87"/>
      <c r="G245" s="114"/>
      <c r="H245" s="1"/>
      <c r="I245" s="1"/>
      <c r="J245" s="1"/>
      <c r="K245" s="1"/>
      <c r="L245" s="1"/>
      <c r="M245" s="1"/>
      <c r="N245" s="1"/>
      <c r="O245" s="1"/>
      <c r="P245" s="1"/>
      <c r="Q245" s="1"/>
      <c r="R245" s="1"/>
      <c r="S245" s="1"/>
      <c r="T245" s="1"/>
      <c r="U245" s="1"/>
      <c r="V245" s="1"/>
      <c r="W245" s="1"/>
      <c r="X245" s="1"/>
      <c r="Y245" s="1"/>
      <c r="Z245" s="1"/>
    </row>
    <row r="246" spans="1:26" ht="12.75" customHeight="1">
      <c r="A246" s="4"/>
      <c r="B246" s="102"/>
      <c r="C246" s="102"/>
      <c r="D246" s="102"/>
      <c r="E246" s="102"/>
      <c r="F246" s="102"/>
      <c r="G246" s="114"/>
      <c r="H246" s="1"/>
      <c r="I246" s="1"/>
      <c r="J246" s="1"/>
      <c r="K246" s="1"/>
      <c r="L246" s="1"/>
      <c r="M246" s="1"/>
      <c r="N246" s="1"/>
      <c r="O246" s="1"/>
      <c r="P246" s="1"/>
      <c r="Q246" s="1"/>
      <c r="R246" s="1"/>
      <c r="S246" s="1"/>
      <c r="T246" s="1"/>
      <c r="U246" s="1"/>
      <c r="V246" s="1"/>
      <c r="W246" s="1"/>
      <c r="X246" s="1"/>
      <c r="Y246" s="1"/>
      <c r="Z246" s="1"/>
    </row>
    <row r="247" spans="1:26" ht="12.75" customHeight="1">
      <c r="A247" s="4"/>
      <c r="B247" s="363" t="s">
        <v>352</v>
      </c>
      <c r="C247" s="311"/>
      <c r="D247" s="61">
        <v>60</v>
      </c>
      <c r="E247" s="160"/>
      <c r="F247" s="1"/>
      <c r="G247" s="114"/>
      <c r="H247" s="1"/>
      <c r="I247" s="1"/>
      <c r="J247" s="1"/>
      <c r="K247" s="1"/>
      <c r="L247" s="1"/>
      <c r="M247" s="1"/>
      <c r="N247" s="1"/>
      <c r="O247" s="1"/>
      <c r="P247" s="1"/>
      <c r="Q247" s="1"/>
      <c r="R247" s="1"/>
      <c r="S247" s="1"/>
      <c r="T247" s="1"/>
      <c r="U247" s="1"/>
      <c r="V247" s="1"/>
      <c r="W247" s="1"/>
      <c r="X247" s="1"/>
      <c r="Y247" s="1"/>
      <c r="Z247" s="1"/>
    </row>
    <row r="248" spans="1:26" ht="12.75" customHeight="1">
      <c r="A248" s="4"/>
      <c r="B248" s="87"/>
      <c r="C248" s="84"/>
      <c r="D248" s="84"/>
      <c r="E248" s="1"/>
      <c r="F248" s="1"/>
      <c r="G248" s="114"/>
      <c r="H248" s="1"/>
      <c r="I248" s="1"/>
      <c r="J248" s="1"/>
      <c r="K248" s="1"/>
      <c r="L248" s="1"/>
      <c r="M248" s="1"/>
      <c r="N248" s="1"/>
      <c r="O248" s="1"/>
      <c r="P248" s="1"/>
      <c r="Q248" s="1"/>
      <c r="R248" s="1"/>
      <c r="S248" s="1"/>
      <c r="T248" s="1"/>
      <c r="U248" s="1"/>
      <c r="V248" s="1"/>
      <c r="W248" s="1"/>
      <c r="X248" s="1"/>
      <c r="Y248" s="1"/>
      <c r="Z248" s="1"/>
    </row>
    <row r="249" spans="1:26" ht="12.75" customHeight="1">
      <c r="A249" s="4"/>
      <c r="B249" s="87"/>
      <c r="C249" s="84"/>
      <c r="D249" s="10" t="s">
        <v>12</v>
      </c>
      <c r="E249" s="10" t="s">
        <v>13</v>
      </c>
      <c r="F249" s="1"/>
      <c r="G249" s="114"/>
      <c r="H249" s="1"/>
      <c r="I249" s="1"/>
      <c r="J249" s="1"/>
      <c r="K249" s="1"/>
      <c r="L249" s="1"/>
      <c r="M249" s="1"/>
      <c r="N249" s="1"/>
      <c r="O249" s="1"/>
      <c r="P249" s="1"/>
      <c r="Q249" s="1"/>
      <c r="R249" s="1"/>
      <c r="S249" s="1"/>
      <c r="T249" s="1"/>
      <c r="U249" s="1"/>
      <c r="V249" s="1"/>
      <c r="W249" s="1"/>
      <c r="X249" s="1"/>
      <c r="Y249" s="1"/>
      <c r="Z249" s="1"/>
    </row>
    <row r="250" spans="1:26" ht="14.25" customHeight="1">
      <c r="A250" s="4"/>
      <c r="B250" s="310" t="s">
        <v>353</v>
      </c>
      <c r="C250" s="311"/>
      <c r="D250" s="159" t="s">
        <v>1156</v>
      </c>
      <c r="E250" s="159"/>
      <c r="F250" s="13"/>
      <c r="G250" s="1"/>
      <c r="H250" s="114"/>
      <c r="I250" s="1"/>
      <c r="J250" s="1"/>
      <c r="K250" s="1"/>
      <c r="L250" s="1"/>
      <c r="M250" s="1"/>
      <c r="N250" s="1"/>
      <c r="O250" s="1"/>
      <c r="P250" s="1"/>
      <c r="Q250" s="1"/>
      <c r="R250" s="1"/>
      <c r="S250" s="1"/>
      <c r="T250" s="1"/>
      <c r="U250" s="1"/>
      <c r="V250" s="1"/>
      <c r="W250" s="1"/>
      <c r="X250" s="1"/>
      <c r="Y250" s="1"/>
      <c r="Z250" s="1"/>
    </row>
    <row r="251" spans="1:26" ht="12.75" customHeight="1">
      <c r="A251" s="4"/>
      <c r="B251" s="3"/>
      <c r="C251" s="84"/>
      <c r="D251" s="84"/>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1" t="s">
        <v>354</v>
      </c>
      <c r="C252" s="311"/>
      <c r="D252" s="311"/>
      <c r="E252" s="311"/>
      <c r="F252" s="31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0"/>
      <c r="C253" s="80"/>
      <c r="D253" s="80"/>
      <c r="E253" s="80"/>
      <c r="F253" s="80"/>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1156</v>
      </c>
      <c r="B254" s="3" t="s">
        <v>355</v>
      </c>
      <c r="C254" s="161"/>
      <c r="D254" s="84"/>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356</v>
      </c>
      <c r="C255" s="161"/>
      <c r="D255" s="84"/>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357</v>
      </c>
      <c r="C256" s="161"/>
      <c r="D256" s="84"/>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1" t="s">
        <v>358</v>
      </c>
      <c r="C258" s="335"/>
      <c r="D258" s="159" t="s">
        <v>1156</v>
      </c>
      <c r="E258" s="159"/>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4"/>
      <c r="D259" s="84"/>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7"/>
      <c r="C261" s="84"/>
      <c r="D261" s="10" t="s">
        <v>12</v>
      </c>
      <c r="E261" s="10" t="s">
        <v>13</v>
      </c>
      <c r="F261" s="1"/>
      <c r="G261" s="114"/>
      <c r="H261" s="1"/>
      <c r="I261" s="1"/>
      <c r="J261" s="1"/>
      <c r="K261" s="1"/>
      <c r="L261" s="1"/>
      <c r="M261" s="1"/>
      <c r="N261" s="1"/>
      <c r="O261" s="1"/>
      <c r="P261" s="1"/>
      <c r="Q261" s="1"/>
      <c r="R261" s="1"/>
      <c r="S261" s="1"/>
      <c r="T261" s="1"/>
      <c r="U261" s="1"/>
      <c r="V261" s="1"/>
      <c r="W261" s="1"/>
      <c r="X261" s="1"/>
      <c r="Y261" s="1"/>
      <c r="Z261" s="1"/>
    </row>
    <row r="262" spans="1:26" ht="25.5" customHeight="1">
      <c r="A262" s="4"/>
      <c r="B262" s="310" t="s">
        <v>361</v>
      </c>
      <c r="C262" s="335"/>
      <c r="D262" s="159" t="s">
        <v>1156</v>
      </c>
      <c r="E262" s="159"/>
      <c r="F262" s="10"/>
      <c r="G262" s="1"/>
      <c r="H262" s="114"/>
      <c r="I262" s="1"/>
      <c r="J262" s="1"/>
      <c r="K262" s="1"/>
      <c r="L262" s="1"/>
      <c r="M262" s="1"/>
      <c r="N262" s="1"/>
      <c r="O262" s="1"/>
      <c r="P262" s="1"/>
      <c r="Q262" s="1"/>
      <c r="R262" s="1"/>
      <c r="S262" s="1"/>
      <c r="T262" s="1"/>
      <c r="U262" s="1"/>
      <c r="V262" s="1"/>
      <c r="W262" s="1"/>
      <c r="X262" s="1"/>
      <c r="Y262" s="1"/>
      <c r="Z262" s="1"/>
    </row>
    <row r="263" spans="1:26" ht="12.75" customHeight="1">
      <c r="A263" s="4"/>
      <c r="B263" s="87"/>
      <c r="C263" s="16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3"/>
      <c r="C264" s="164"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9" t="s">
        <v>363</v>
      </c>
      <c r="C265" s="165">
        <v>44972</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9" t="s">
        <v>364</v>
      </c>
      <c r="C266" s="165">
        <v>44866</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7"/>
      <c r="C267" s="16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57"/>
      <c r="C269" s="311"/>
      <c r="D269" s="311"/>
      <c r="E269" s="82" t="s">
        <v>12</v>
      </c>
      <c r="F269" s="82" t="s">
        <v>13</v>
      </c>
      <c r="G269" s="114"/>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351" t="s">
        <v>366</v>
      </c>
      <c r="C270" s="311"/>
      <c r="D270" s="311"/>
      <c r="E270" s="19" t="s">
        <v>1156</v>
      </c>
      <c r="F270" s="19"/>
      <c r="G270" s="1"/>
      <c r="H270" s="114"/>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1"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1156</v>
      </c>
      <c r="B274" s="3" t="s">
        <v>369</v>
      </c>
      <c r="C274" s="6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2" t="s">
        <v>370</v>
      </c>
      <c r="C275" s="166"/>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t="s">
        <v>1156</v>
      </c>
      <c r="B276" s="102" t="s">
        <v>371</v>
      </c>
      <c r="C276" s="167" t="s">
        <v>1168</v>
      </c>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0"/>
      <c r="C279" s="16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374</v>
      </c>
      <c r="C280" s="6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2" t="s">
        <v>375</v>
      </c>
      <c r="C281" s="166"/>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t="s">
        <v>1156</v>
      </c>
      <c r="B282" s="102" t="s">
        <v>376</v>
      </c>
      <c r="C282" s="167">
        <v>2</v>
      </c>
      <c r="D282" s="20"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2" t="s">
        <v>378</v>
      </c>
      <c r="C283" s="167"/>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59"/>
      <c r="C284" s="311"/>
      <c r="D284" s="162"/>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2" t="s">
        <v>379</v>
      </c>
      <c r="C285" s="292">
        <v>44682</v>
      </c>
      <c r="D285" s="168"/>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7" t="s">
        <v>380</v>
      </c>
      <c r="C286" s="61">
        <v>300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2" t="s">
        <v>381</v>
      </c>
      <c r="C288" s="16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2"/>
      <c r="C289" s="16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1156</v>
      </c>
      <c r="B290" s="102" t="s">
        <v>1169</v>
      </c>
      <c r="C290" s="16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382</v>
      </c>
      <c r="C291" s="16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13</v>
      </c>
      <c r="C292" s="16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383</v>
      </c>
      <c r="B294" s="5" t="s">
        <v>384</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57"/>
      <c r="C295" s="311"/>
      <c r="D295" s="311"/>
      <c r="E295" s="82" t="s">
        <v>12</v>
      </c>
      <c r="F295" s="8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0" t="s">
        <v>385</v>
      </c>
      <c r="C296" s="311"/>
      <c r="D296" s="335"/>
      <c r="E296" s="19" t="s">
        <v>1156</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58" t="s">
        <v>386</v>
      </c>
      <c r="C297" s="311"/>
      <c r="D297" s="61" t="s">
        <v>1170</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387</v>
      </c>
      <c r="B299" s="5" t="s">
        <v>388</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57"/>
      <c r="C300" s="311"/>
      <c r="D300" s="311"/>
      <c r="E300" s="84" t="s">
        <v>12</v>
      </c>
      <c r="F300" s="84"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0" t="s">
        <v>1099</v>
      </c>
      <c r="C301" s="311"/>
      <c r="D301" s="335"/>
      <c r="E301" s="19"/>
      <c r="F301" s="19" t="s">
        <v>1156</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389</v>
      </c>
      <c r="B303" s="56" t="s">
        <v>390</v>
      </c>
      <c r="C303" s="102"/>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9" t="s">
        <v>391</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392</v>
      </c>
      <c r="B307" s="5" t="s">
        <v>393</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57"/>
      <c r="C308" s="311"/>
      <c r="D308" s="311"/>
      <c r="E308" s="82" t="s">
        <v>12</v>
      </c>
      <c r="F308" s="82"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0" t="s">
        <v>1100</v>
      </c>
      <c r="C309" s="311"/>
      <c r="D309" s="335"/>
      <c r="E309" s="19"/>
      <c r="F309" s="19" t="s">
        <v>1156</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0" t="s">
        <v>394</v>
      </c>
      <c r="C310" s="311"/>
      <c r="D310" s="311"/>
      <c r="E310" s="84"/>
      <c r="F310" s="84"/>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0" t="s">
        <v>395</v>
      </c>
      <c r="C311" s="311"/>
      <c r="D311" s="335"/>
      <c r="E311" s="170"/>
      <c r="F311" s="84"/>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0" t="s">
        <v>396</v>
      </c>
      <c r="C312" s="311"/>
      <c r="D312" s="335"/>
      <c r="E312" s="170"/>
      <c r="F312" s="84"/>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0" t="s">
        <v>397</v>
      </c>
      <c r="C313" s="311"/>
      <c r="D313" s="335"/>
      <c r="E313" s="170"/>
      <c r="F313" s="84"/>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0" t="s">
        <v>398</v>
      </c>
      <c r="C314" s="311"/>
      <c r="D314" s="335"/>
      <c r="E314" s="170"/>
      <c r="F314" s="84"/>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2"/>
      <c r="F315" s="84"/>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1" t="s">
        <v>399</v>
      </c>
      <c r="C316" s="311"/>
      <c r="D316" s="311"/>
      <c r="E316" s="84"/>
      <c r="F316" s="84"/>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0" t="s">
        <v>400</v>
      </c>
      <c r="C317" s="311"/>
      <c r="D317" s="311"/>
      <c r="E317" s="170"/>
      <c r="F317" s="84"/>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0" t="s">
        <v>401</v>
      </c>
      <c r="C318" s="311"/>
      <c r="D318" s="311"/>
      <c r="E318" s="170"/>
      <c r="F318" s="84"/>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0" t="s">
        <v>402</v>
      </c>
      <c r="C319" s="311"/>
      <c r="D319" s="311"/>
      <c r="E319" s="311"/>
      <c r="F319" s="31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7"/>
      <c r="C320" s="304"/>
      <c r="D320" s="304"/>
      <c r="E320" s="304"/>
      <c r="F320" s="304"/>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403</v>
      </c>
      <c r="B323" s="5" t="s">
        <v>404</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57"/>
      <c r="C324" s="311"/>
      <c r="D324" s="311"/>
      <c r="E324" s="82" t="s">
        <v>12</v>
      </c>
      <c r="F324" s="82"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0" t="s">
        <v>405</v>
      </c>
      <c r="C325" s="311"/>
      <c r="D325" s="335"/>
      <c r="E325" s="19" t="s">
        <v>1156</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0" t="s">
        <v>394</v>
      </c>
      <c r="C326" s="311"/>
      <c r="D326" s="311"/>
      <c r="E326" s="84"/>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0" t="s">
        <v>406</v>
      </c>
      <c r="C327" s="311"/>
      <c r="D327" s="170">
        <v>44866</v>
      </c>
      <c r="E327" s="162"/>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0" t="s">
        <v>407</v>
      </c>
      <c r="C328" s="311"/>
      <c r="D328" s="170">
        <v>44926</v>
      </c>
      <c r="E328" s="162"/>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2" t="s">
        <v>12</v>
      </c>
      <c r="F330" s="82"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2" t="s">
        <v>408</v>
      </c>
      <c r="C331" s="311"/>
      <c r="D331" s="311"/>
      <c r="E331" s="19"/>
      <c r="F331" s="19" t="s">
        <v>1156</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61" orientation="portrait" r:id="rId1"/>
  <headerFooter>
    <oddHeader>&amp;LCommon Data Set 2021-2022</oddHeader>
    <oddFooter>&amp;LCDS-C&amp;C &amp;RPage &amp;P</oddFooter>
  </headerFooter>
  <rowBreaks count="8" manualBreakCount="8">
    <brk id="37" max="12" man="1"/>
    <brk id="66" max="12" man="1"/>
    <brk id="101" max="12" man="1"/>
    <brk id="136" max="12" man="1"/>
    <brk id="183" max="12" man="1"/>
    <brk id="220" max="12" man="1"/>
    <brk id="258" max="12" man="1"/>
    <brk id="293"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activeCell="I14" sqref="I14"/>
    </sheetView>
  </sheetViews>
  <sheetFormatPr defaultColWidth="12.71875" defaultRowHeight="15" customHeight="1"/>
  <cols>
    <col min="1" max="1" width="4.44140625" customWidth="1"/>
    <col min="2" max="2" width="22.71875" customWidth="1"/>
    <col min="3" max="7" width="12.71875" customWidth="1"/>
    <col min="8" max="26" width="8.71875" customWidth="1"/>
  </cols>
  <sheetData>
    <row r="1" spans="1:26" ht="12.75" customHeight="1">
      <c r="A1" s="307" t="s">
        <v>409</v>
      </c>
      <c r="B1" s="308"/>
      <c r="C1" s="308"/>
      <c r="D1" s="308"/>
      <c r="E1" s="308"/>
      <c r="F1" s="308"/>
      <c r="G1" s="30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57"/>
      <c r="C4" s="311"/>
      <c r="D4" s="311"/>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10" t="s">
        <v>412</v>
      </c>
      <c r="C5" s="311"/>
      <c r="D5" s="335"/>
      <c r="E5" s="19" t="s">
        <v>1156</v>
      </c>
      <c r="F5" s="19"/>
      <c r="G5" s="94"/>
      <c r="H5" s="1"/>
      <c r="I5" s="1"/>
      <c r="J5" s="1"/>
      <c r="K5" s="1"/>
      <c r="L5" s="1"/>
      <c r="M5" s="1"/>
      <c r="N5" s="1"/>
      <c r="O5" s="1"/>
      <c r="P5" s="1"/>
      <c r="Q5" s="1"/>
      <c r="R5" s="1"/>
      <c r="S5" s="1"/>
      <c r="T5" s="1"/>
      <c r="U5" s="1"/>
      <c r="V5" s="1"/>
      <c r="W5" s="1"/>
      <c r="X5" s="1"/>
      <c r="Y5" s="1"/>
      <c r="Z5" s="1"/>
    </row>
    <row r="6" spans="1:26" ht="41.25" customHeight="1">
      <c r="A6" s="4"/>
      <c r="B6" s="310" t="s">
        <v>413</v>
      </c>
      <c r="C6" s="311"/>
      <c r="D6" s="335"/>
      <c r="E6" s="19" t="s">
        <v>1156</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28" t="s">
        <v>415</v>
      </c>
      <c r="C8" s="311"/>
      <c r="D8" s="311"/>
      <c r="E8" s="311"/>
      <c r="F8" s="311"/>
      <c r="G8" s="311"/>
      <c r="H8" s="1"/>
      <c r="I8" s="1"/>
      <c r="J8" s="1"/>
      <c r="K8" s="1"/>
      <c r="L8" s="1"/>
      <c r="M8" s="1"/>
      <c r="N8" s="1"/>
      <c r="O8" s="1"/>
      <c r="P8" s="1"/>
      <c r="Q8" s="1"/>
      <c r="R8" s="1"/>
      <c r="S8" s="1"/>
      <c r="T8" s="1"/>
      <c r="U8" s="1"/>
      <c r="V8" s="1"/>
      <c r="W8" s="1"/>
      <c r="X8" s="1"/>
      <c r="Y8" s="1"/>
      <c r="Z8" s="1"/>
    </row>
    <row r="9" spans="1:26" ht="20.25" customHeight="1">
      <c r="A9" s="4"/>
      <c r="B9" s="328" t="s">
        <v>416</v>
      </c>
      <c r="C9" s="311"/>
      <c r="D9" s="311"/>
      <c r="E9" s="311"/>
      <c r="F9" s="311"/>
      <c r="G9" s="311"/>
      <c r="H9" s="1"/>
      <c r="I9" s="1"/>
      <c r="J9" s="1"/>
      <c r="K9" s="1"/>
      <c r="L9" s="1"/>
      <c r="M9" s="1"/>
      <c r="N9" s="1"/>
      <c r="O9" s="1"/>
      <c r="P9" s="1"/>
      <c r="Q9" s="1"/>
      <c r="R9" s="1"/>
      <c r="S9" s="1"/>
      <c r="T9" s="1"/>
      <c r="U9" s="1"/>
      <c r="V9" s="1"/>
      <c r="W9" s="1"/>
      <c r="X9" s="1"/>
      <c r="Y9" s="1"/>
      <c r="Z9" s="1"/>
    </row>
    <row r="10" spans="1:26" ht="12.75" customHeight="1">
      <c r="A10" s="4"/>
      <c r="B10" s="171"/>
      <c r="C10" s="141" t="s">
        <v>417</v>
      </c>
      <c r="D10" s="141" t="s">
        <v>418</v>
      </c>
      <c r="E10" s="141" t="s">
        <v>419</v>
      </c>
      <c r="F10" s="172"/>
      <c r="G10" s="1"/>
      <c r="H10" s="1"/>
      <c r="I10" s="1"/>
      <c r="J10" s="1"/>
      <c r="K10" s="1"/>
      <c r="L10" s="1"/>
      <c r="M10" s="1"/>
      <c r="N10" s="1"/>
      <c r="O10" s="1"/>
      <c r="P10" s="1"/>
      <c r="Q10" s="1"/>
      <c r="R10" s="1"/>
      <c r="S10" s="1"/>
      <c r="T10" s="1"/>
      <c r="U10" s="1"/>
      <c r="V10" s="1"/>
      <c r="W10" s="1"/>
      <c r="X10" s="1"/>
      <c r="Y10" s="1"/>
      <c r="Z10" s="1"/>
    </row>
    <row r="11" spans="1:26" ht="12.75" customHeight="1">
      <c r="A11" s="4"/>
      <c r="B11" s="173" t="s">
        <v>76</v>
      </c>
      <c r="C11" s="174">
        <v>1147</v>
      </c>
      <c r="D11" s="174">
        <v>960</v>
      </c>
      <c r="E11" s="174">
        <v>463</v>
      </c>
      <c r="F11" s="175"/>
      <c r="G11" s="1"/>
      <c r="H11" s="1"/>
      <c r="I11" s="1"/>
      <c r="J11" s="1"/>
      <c r="K11" s="1"/>
      <c r="L11" s="1"/>
      <c r="M11" s="1"/>
      <c r="N11" s="1"/>
      <c r="O11" s="1"/>
      <c r="P11" s="1"/>
      <c r="Q11" s="1"/>
      <c r="R11" s="1"/>
      <c r="S11" s="1"/>
      <c r="T11" s="1"/>
      <c r="U11" s="1"/>
      <c r="V11" s="1"/>
      <c r="W11" s="1"/>
      <c r="X11" s="1"/>
      <c r="Y11" s="1"/>
      <c r="Z11" s="1"/>
    </row>
    <row r="12" spans="1:26" ht="12.75" customHeight="1">
      <c r="A12" s="4"/>
      <c r="B12" s="173" t="s">
        <v>77</v>
      </c>
      <c r="C12" s="174">
        <v>2058</v>
      </c>
      <c r="D12" s="174">
        <v>1608</v>
      </c>
      <c r="E12" s="174">
        <v>668</v>
      </c>
      <c r="F12" s="175"/>
      <c r="G12" s="1"/>
      <c r="H12" s="1"/>
      <c r="I12" s="1"/>
      <c r="J12" s="1"/>
      <c r="K12" s="1"/>
      <c r="L12" s="1"/>
      <c r="M12" s="1"/>
      <c r="N12" s="1"/>
      <c r="O12" s="1"/>
      <c r="P12" s="1"/>
      <c r="Q12" s="1"/>
      <c r="R12" s="1"/>
      <c r="S12" s="1"/>
      <c r="T12" s="1"/>
      <c r="U12" s="1"/>
      <c r="V12" s="1"/>
      <c r="W12" s="1"/>
      <c r="X12" s="1"/>
      <c r="Y12" s="1"/>
      <c r="Z12" s="1"/>
    </row>
    <row r="13" spans="1:26" ht="12.75" customHeight="1">
      <c r="A13" s="4"/>
      <c r="B13" s="173" t="s">
        <v>78</v>
      </c>
      <c r="C13" s="174"/>
      <c r="D13" s="174"/>
      <c r="E13" s="174"/>
      <c r="F13" s="175"/>
      <c r="G13" s="1"/>
      <c r="H13" s="1"/>
      <c r="I13" s="1"/>
      <c r="J13" s="1"/>
      <c r="K13" s="1"/>
      <c r="L13" s="1"/>
      <c r="M13" s="1"/>
      <c r="N13" s="1"/>
      <c r="O13" s="1"/>
      <c r="P13" s="1"/>
      <c r="Q13" s="1"/>
      <c r="R13" s="1"/>
      <c r="S13" s="1"/>
      <c r="T13" s="1"/>
      <c r="U13" s="1"/>
      <c r="V13" s="1"/>
      <c r="W13" s="1"/>
      <c r="X13" s="1"/>
      <c r="Y13" s="1"/>
      <c r="Z13" s="1"/>
    </row>
    <row r="14" spans="1:26" ht="12.75" customHeight="1">
      <c r="A14" s="4"/>
      <c r="B14" s="176" t="s">
        <v>420</v>
      </c>
      <c r="C14" s="177">
        <f t="shared" ref="C14:E14" si="0">SUM(C11:C12)</f>
        <v>3205</v>
      </c>
      <c r="D14" s="177">
        <f t="shared" si="0"/>
        <v>2568</v>
      </c>
      <c r="E14" s="177">
        <f t="shared" si="0"/>
        <v>1131</v>
      </c>
      <c r="F14" s="175"/>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58" t="s">
        <v>423</v>
      </c>
      <c r="C17" s="311"/>
      <c r="D17" s="31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1156</v>
      </c>
      <c r="B19" s="178" t="s">
        <v>424</v>
      </c>
      <c r="C19" s="17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8" t="s">
        <v>425</v>
      </c>
      <c r="C20" s="17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1156</v>
      </c>
      <c r="B21" s="178" t="s">
        <v>426</v>
      </c>
      <c r="C21" s="17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1156</v>
      </c>
      <c r="B22" s="178" t="s">
        <v>427</v>
      </c>
      <c r="C22" s="17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7"/>
      <c r="C23" s="311"/>
      <c r="D23" s="311"/>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0" t="s">
        <v>1140</v>
      </c>
      <c r="C24" s="311"/>
      <c r="D24" s="335"/>
      <c r="E24" s="19"/>
      <c r="F24" s="19" t="s">
        <v>1156</v>
      </c>
      <c r="G24" s="10"/>
      <c r="H24" s="1"/>
      <c r="I24" s="1"/>
      <c r="J24" s="1"/>
      <c r="K24" s="1"/>
      <c r="L24" s="1"/>
      <c r="M24" s="1"/>
      <c r="N24" s="1"/>
      <c r="O24" s="1"/>
      <c r="P24" s="1"/>
      <c r="Q24" s="1"/>
      <c r="R24" s="1"/>
      <c r="S24" s="1"/>
      <c r="T24" s="1"/>
      <c r="U24" s="1"/>
      <c r="V24" s="1"/>
      <c r="W24" s="1"/>
      <c r="X24" s="1"/>
      <c r="Y24" s="1"/>
      <c r="Z24" s="1"/>
    </row>
    <row r="25" spans="1:26" ht="24.75" customHeight="1">
      <c r="A25" s="4"/>
      <c r="B25" s="310" t="s">
        <v>429</v>
      </c>
      <c r="C25" s="311"/>
      <c r="D25" s="311"/>
      <c r="E25" s="167"/>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58" t="s">
        <v>431</v>
      </c>
      <c r="C27" s="311"/>
      <c r="D27" s="311"/>
      <c r="E27" s="311"/>
      <c r="F27" s="1"/>
      <c r="G27" s="1"/>
      <c r="H27" s="1"/>
      <c r="I27" s="1"/>
      <c r="J27" s="1"/>
      <c r="K27" s="1"/>
      <c r="L27" s="1"/>
      <c r="M27" s="1"/>
      <c r="N27" s="1"/>
      <c r="O27" s="1"/>
      <c r="P27" s="1"/>
      <c r="Q27" s="1"/>
      <c r="R27" s="1"/>
      <c r="S27" s="1"/>
      <c r="T27" s="1"/>
      <c r="U27" s="1"/>
      <c r="V27" s="1"/>
      <c r="W27" s="1"/>
      <c r="X27" s="1"/>
      <c r="Y27" s="1"/>
      <c r="Z27" s="1"/>
    </row>
    <row r="28" spans="1:26" ht="12.75" customHeight="1">
      <c r="A28" s="4"/>
      <c r="B28" s="180"/>
      <c r="C28" s="180"/>
      <c r="D28" s="180"/>
      <c r="E28" s="180"/>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81"/>
      <c r="C29" s="290" t="s">
        <v>432</v>
      </c>
      <c r="D29" s="290" t="s">
        <v>433</v>
      </c>
      <c r="E29" s="290" t="s">
        <v>434</v>
      </c>
      <c r="F29" s="290" t="s">
        <v>435</v>
      </c>
      <c r="G29" s="290"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c r="F30" s="19" t="s">
        <v>1156</v>
      </c>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1156</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c r="F32" s="19" t="s">
        <v>1156</v>
      </c>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1156</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1156</v>
      </c>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c r="G35" s="19" t="s">
        <v>1156</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0" t="s">
        <v>442</v>
      </c>
      <c r="C37" s="311"/>
      <c r="D37" s="311"/>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0" t="s">
        <v>444</v>
      </c>
      <c r="C39" s="311"/>
      <c r="D39" s="311"/>
      <c r="E39" s="103">
        <v>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0" t="s">
        <v>446</v>
      </c>
      <c r="C41" s="311"/>
      <c r="D41" s="311"/>
      <c r="E41" s="311"/>
      <c r="F41" s="311"/>
      <c r="G41" s="13"/>
      <c r="H41" s="1"/>
      <c r="I41" s="1"/>
      <c r="J41" s="1"/>
      <c r="K41" s="1"/>
      <c r="L41" s="1"/>
      <c r="M41" s="1"/>
      <c r="N41" s="1"/>
      <c r="O41" s="1"/>
      <c r="P41" s="1"/>
      <c r="Q41" s="1"/>
      <c r="R41" s="1"/>
      <c r="S41" s="1"/>
      <c r="T41" s="1"/>
      <c r="U41" s="1"/>
      <c r="V41" s="1"/>
      <c r="W41" s="1"/>
      <c r="X41" s="1"/>
      <c r="Y41" s="1"/>
      <c r="Z41" s="1"/>
    </row>
    <row r="42" spans="1:26" ht="12.75" customHeight="1">
      <c r="A42" s="4"/>
      <c r="B42" s="317"/>
      <c r="C42" s="304"/>
      <c r="D42" s="304"/>
      <c r="E42" s="304"/>
      <c r="F42" s="304"/>
      <c r="G42" s="30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36" t="s">
        <v>448</v>
      </c>
      <c r="C44" s="304"/>
      <c r="D44" s="304"/>
      <c r="E44" s="304"/>
      <c r="F44" s="304"/>
      <c r="G44" s="304"/>
      <c r="H44" s="1"/>
      <c r="I44" s="1"/>
      <c r="J44" s="1"/>
      <c r="K44" s="1"/>
      <c r="L44" s="1"/>
      <c r="M44" s="1"/>
      <c r="N44" s="1"/>
      <c r="O44" s="1"/>
      <c r="P44" s="1"/>
      <c r="Q44" s="1"/>
      <c r="R44" s="1"/>
      <c r="S44" s="1"/>
      <c r="T44" s="1"/>
      <c r="U44" s="1"/>
      <c r="V44" s="1"/>
      <c r="W44" s="1"/>
      <c r="X44" s="1"/>
      <c r="Y44" s="1"/>
      <c r="Z44" s="1"/>
    </row>
    <row r="45" spans="1:26" ht="12.75" customHeight="1">
      <c r="A45" s="4" t="s">
        <v>447</v>
      </c>
      <c r="B45" s="183"/>
      <c r="C45" s="182" t="s">
        <v>364</v>
      </c>
      <c r="D45" s="182" t="s">
        <v>449</v>
      </c>
      <c r="E45" s="182" t="s">
        <v>450</v>
      </c>
      <c r="F45" s="182" t="s">
        <v>451</v>
      </c>
      <c r="G45" s="182"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5"/>
      <c r="D46" s="165">
        <v>44727</v>
      </c>
      <c r="E46" s="165" t="s">
        <v>1171</v>
      </c>
      <c r="F46" s="165"/>
      <c r="G46" s="184" t="s">
        <v>1156</v>
      </c>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5"/>
      <c r="D47" s="165"/>
      <c r="E47" s="165"/>
      <c r="F47" s="165"/>
      <c r="G47" s="184"/>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5"/>
      <c r="D48" s="165">
        <v>44910</v>
      </c>
      <c r="E48" s="165" t="s">
        <v>1171</v>
      </c>
      <c r="F48" s="165"/>
      <c r="G48" s="184" t="s">
        <v>1156</v>
      </c>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5"/>
      <c r="D49" s="165"/>
      <c r="E49" s="165"/>
      <c r="F49" s="165"/>
      <c r="G49" s="184"/>
      <c r="H49" s="1"/>
      <c r="I49" s="1"/>
      <c r="J49" s="1"/>
      <c r="K49" s="1"/>
      <c r="L49" s="1"/>
      <c r="M49" s="1"/>
      <c r="N49" s="1"/>
      <c r="O49" s="1"/>
      <c r="P49" s="1"/>
      <c r="Q49" s="1"/>
      <c r="R49" s="1"/>
      <c r="S49" s="1"/>
      <c r="T49" s="1"/>
      <c r="U49" s="1"/>
      <c r="V49" s="1"/>
      <c r="W49" s="1"/>
      <c r="X49" s="1"/>
      <c r="Y49" s="1"/>
      <c r="Z49" s="1"/>
    </row>
    <row r="50" spans="1:26" ht="12.75" customHeight="1">
      <c r="A50" s="4"/>
      <c r="B50" s="1"/>
      <c r="C50" s="185"/>
      <c r="D50" s="185"/>
      <c r="E50" s="185"/>
      <c r="F50" s="185"/>
      <c r="G50" s="21"/>
      <c r="H50" s="1"/>
      <c r="I50" s="1"/>
      <c r="J50" s="1"/>
      <c r="K50" s="1"/>
      <c r="L50" s="1"/>
      <c r="M50" s="1"/>
      <c r="N50" s="1"/>
      <c r="O50" s="1"/>
      <c r="P50" s="1"/>
      <c r="Q50" s="1"/>
      <c r="R50" s="1"/>
      <c r="S50" s="1"/>
      <c r="T50" s="1"/>
      <c r="U50" s="1"/>
      <c r="V50" s="1"/>
      <c r="W50" s="1"/>
      <c r="X50" s="1"/>
      <c r="Y50" s="1"/>
      <c r="Z50" s="1"/>
    </row>
    <row r="51" spans="1:26" ht="12.75" customHeight="1">
      <c r="A51" s="4"/>
      <c r="B51" s="1"/>
      <c r="C51" s="185"/>
      <c r="D51" s="185"/>
      <c r="E51" s="185"/>
      <c r="F51" s="185"/>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7"/>
      <c r="C53" s="311"/>
      <c r="D53" s="311"/>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10" t="s">
        <v>454</v>
      </c>
      <c r="C54" s="311"/>
      <c r="D54" s="335"/>
      <c r="E54" s="19"/>
      <c r="F54" s="19" t="s">
        <v>1156</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10" t="s">
        <v>456</v>
      </c>
      <c r="C56" s="311"/>
      <c r="D56" s="311"/>
      <c r="E56" s="311"/>
      <c r="F56" s="311"/>
      <c r="G56" s="311"/>
      <c r="H56" s="1"/>
      <c r="I56" s="1"/>
      <c r="J56" s="1"/>
      <c r="K56" s="1"/>
      <c r="L56" s="1"/>
      <c r="M56" s="1"/>
      <c r="N56" s="1"/>
      <c r="O56" s="1"/>
      <c r="P56" s="1"/>
      <c r="Q56" s="1"/>
      <c r="R56" s="1"/>
      <c r="S56" s="1"/>
      <c r="T56" s="1"/>
      <c r="U56" s="1"/>
      <c r="V56" s="1"/>
      <c r="W56" s="1"/>
      <c r="X56" s="1"/>
      <c r="Y56" s="1"/>
      <c r="Z56" s="1"/>
    </row>
    <row r="57" spans="1:26" ht="12.75" customHeight="1">
      <c r="A57" s="4"/>
      <c r="B57" s="317"/>
      <c r="C57" s="304"/>
      <c r="D57" s="304"/>
      <c r="E57" s="304"/>
      <c r="F57" s="304"/>
      <c r="G57" s="30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5" t="s">
        <v>457</v>
      </c>
      <c r="C59" s="31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10" t="s">
        <v>459</v>
      </c>
      <c r="C60" s="311"/>
      <c r="D60" s="186" t="s">
        <v>1172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7"/>
      <c r="C62" s="311"/>
      <c r="D62" s="311"/>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10" t="s">
        <v>462</v>
      </c>
      <c r="C63" s="311"/>
      <c r="D63" s="335"/>
      <c r="E63" s="19">
        <v>70</v>
      </c>
      <c r="F63" s="19" t="s">
        <v>1173</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7"/>
      <c r="C65" s="311"/>
      <c r="D65" s="311"/>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10" t="s">
        <v>464</v>
      </c>
      <c r="C66" s="311"/>
      <c r="D66" s="335"/>
      <c r="E66" s="19">
        <v>90</v>
      </c>
      <c r="F66" s="19" t="s">
        <v>1173</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10" t="s">
        <v>466</v>
      </c>
      <c r="C68" s="311"/>
      <c r="D68" s="335"/>
      <c r="E68" s="186" t="s">
        <v>1174</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10" t="s">
        <v>468</v>
      </c>
      <c r="C70" s="311"/>
      <c r="D70" s="335"/>
      <c r="E70" s="186"/>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v>30</v>
      </c>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10" t="s">
        <v>470</v>
      </c>
      <c r="C72" s="311"/>
      <c r="D72" s="311"/>
      <c r="E72" s="311"/>
      <c r="F72" s="311"/>
      <c r="G72" s="311"/>
      <c r="H72" s="1"/>
      <c r="I72" s="1"/>
      <c r="J72" s="1"/>
      <c r="K72" s="1"/>
      <c r="L72" s="1"/>
      <c r="M72" s="1"/>
      <c r="N72" s="1"/>
      <c r="O72" s="1"/>
      <c r="P72" s="1"/>
      <c r="Q72" s="1"/>
      <c r="R72" s="1"/>
      <c r="S72" s="1"/>
      <c r="T72" s="1"/>
      <c r="U72" s="1"/>
      <c r="V72" s="1"/>
      <c r="W72" s="1"/>
      <c r="X72" s="1"/>
      <c r="Y72" s="1"/>
      <c r="Z72" s="1"/>
    </row>
    <row r="73" spans="1:26" ht="12.75" customHeight="1">
      <c r="A73" s="4"/>
      <c r="B73" s="317"/>
      <c r="C73" s="304"/>
      <c r="D73" s="304"/>
      <c r="E73" s="304"/>
      <c r="F73" s="304"/>
      <c r="G73" s="30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7"/>
      <c r="C78" s="311"/>
      <c r="D78" s="311"/>
      <c r="E78" s="61" t="s">
        <v>12</v>
      </c>
      <c r="F78" s="187" t="s">
        <v>13</v>
      </c>
      <c r="G78" s="3"/>
      <c r="H78" s="1"/>
      <c r="I78" s="1"/>
      <c r="J78" s="1"/>
      <c r="K78" s="1"/>
      <c r="L78" s="1"/>
      <c r="M78" s="1"/>
      <c r="N78" s="1"/>
      <c r="O78" s="1"/>
      <c r="P78" s="1"/>
      <c r="Q78" s="1"/>
      <c r="R78" s="1"/>
      <c r="S78" s="1"/>
      <c r="T78" s="1"/>
      <c r="U78" s="1"/>
      <c r="V78" s="1"/>
      <c r="W78" s="1"/>
      <c r="X78" s="1"/>
      <c r="Y78" s="1"/>
      <c r="Z78" s="1"/>
    </row>
    <row r="79" spans="1:26" ht="12.75" customHeight="1">
      <c r="A79" s="4"/>
      <c r="B79" s="376" t="s">
        <v>474</v>
      </c>
      <c r="C79" s="311"/>
      <c r="D79" s="335"/>
      <c r="E79" s="19" t="s">
        <v>1156</v>
      </c>
      <c r="F79" s="11"/>
      <c r="G79" s="3"/>
      <c r="H79" s="1"/>
      <c r="I79" s="1"/>
      <c r="J79" s="1"/>
      <c r="K79" s="1"/>
      <c r="L79" s="1"/>
      <c r="M79" s="1"/>
      <c r="N79" s="1"/>
      <c r="O79" s="1"/>
      <c r="P79" s="1"/>
      <c r="Q79" s="1"/>
      <c r="R79" s="1"/>
      <c r="S79" s="1"/>
      <c r="T79" s="1"/>
      <c r="U79" s="1"/>
      <c r="V79" s="1"/>
      <c r="W79" s="1"/>
      <c r="X79" s="1"/>
      <c r="Y79" s="1"/>
      <c r="Z79" s="1"/>
    </row>
    <row r="80" spans="1:26" ht="12.75" customHeight="1">
      <c r="A80" s="4"/>
      <c r="B80" s="376" t="s">
        <v>475</v>
      </c>
      <c r="C80" s="311"/>
      <c r="D80" s="335"/>
      <c r="E80" s="19" t="s">
        <v>1156</v>
      </c>
      <c r="F80" s="11"/>
      <c r="G80" s="3"/>
      <c r="H80" s="1"/>
      <c r="I80" s="1"/>
      <c r="J80" s="1"/>
      <c r="K80" s="1"/>
      <c r="L80" s="1"/>
      <c r="M80" s="1"/>
      <c r="N80" s="1"/>
      <c r="O80" s="1"/>
      <c r="P80" s="1"/>
      <c r="Q80" s="1"/>
      <c r="R80" s="1"/>
      <c r="S80" s="1"/>
      <c r="T80" s="1"/>
      <c r="U80" s="1"/>
      <c r="V80" s="1"/>
      <c r="W80" s="1"/>
      <c r="X80" s="1"/>
      <c r="Y80" s="1"/>
      <c r="Z80" s="1"/>
    </row>
    <row r="81" spans="1:26" ht="12.75" customHeight="1">
      <c r="A81" s="4"/>
      <c r="B81" s="376" t="s">
        <v>476</v>
      </c>
      <c r="C81" s="311"/>
      <c r="D81" s="335"/>
      <c r="E81" s="19"/>
      <c r="F81" s="11" t="s">
        <v>1156</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7"/>
      <c r="C83" s="311"/>
      <c r="D83" s="311"/>
      <c r="E83" s="61" t="s">
        <v>292</v>
      </c>
      <c r="F83" s="187"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384" t="s">
        <v>478</v>
      </c>
      <c r="C84" s="311"/>
      <c r="D84" s="335"/>
      <c r="E84" s="324">
        <v>90</v>
      </c>
      <c r="F84" s="379"/>
      <c r="G84" s="3"/>
      <c r="H84" s="1"/>
      <c r="I84" s="1"/>
      <c r="J84" s="1"/>
      <c r="K84" s="1"/>
      <c r="L84" s="1"/>
      <c r="M84" s="1"/>
      <c r="N84" s="1"/>
      <c r="O84" s="1"/>
      <c r="P84" s="1"/>
      <c r="Q84" s="1"/>
      <c r="R84" s="1"/>
      <c r="S84" s="1"/>
      <c r="T84" s="1"/>
      <c r="U84" s="1"/>
      <c r="V84" s="1"/>
      <c r="W84" s="1"/>
      <c r="X84" s="1"/>
      <c r="Y84" s="1"/>
      <c r="Z84" s="1"/>
    </row>
    <row r="85" spans="1:26" ht="12.75" customHeight="1">
      <c r="A85" s="4"/>
      <c r="B85" s="311"/>
      <c r="C85" s="311"/>
      <c r="D85" s="335"/>
      <c r="E85" s="380"/>
      <c r="F85" s="380"/>
      <c r="G85" s="3"/>
      <c r="H85" s="1"/>
      <c r="I85" s="1"/>
      <c r="J85" s="1"/>
      <c r="K85" s="1"/>
      <c r="L85" s="1"/>
      <c r="M85" s="1"/>
      <c r="N85" s="1"/>
      <c r="O85" s="1"/>
      <c r="P85" s="1"/>
      <c r="Q85" s="1"/>
      <c r="R85" s="1"/>
      <c r="S85" s="1"/>
      <c r="T85" s="1"/>
      <c r="U85" s="1"/>
      <c r="V85" s="1"/>
      <c r="W85" s="1"/>
      <c r="X85" s="1"/>
      <c r="Y85" s="1"/>
      <c r="Z85" s="1"/>
    </row>
    <row r="86" spans="1:26" ht="12.75" customHeight="1">
      <c r="A86" s="4"/>
      <c r="B86" s="311"/>
      <c r="C86" s="311"/>
      <c r="D86" s="335"/>
      <c r="E86" s="325"/>
      <c r="F86" s="325"/>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7"/>
      <c r="C88" s="311"/>
      <c r="D88" s="311"/>
      <c r="E88" s="61" t="s">
        <v>292</v>
      </c>
      <c r="F88" s="187"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78" t="s">
        <v>480</v>
      </c>
      <c r="C89" s="311"/>
      <c r="D89" s="335"/>
      <c r="E89" s="381" t="s">
        <v>1175</v>
      </c>
      <c r="F89" s="379"/>
      <c r="G89" s="3"/>
      <c r="H89" s="1"/>
      <c r="I89" s="1"/>
      <c r="J89" s="1"/>
      <c r="K89" s="1"/>
      <c r="L89" s="1"/>
      <c r="M89" s="1"/>
      <c r="N89" s="1"/>
      <c r="O89" s="1"/>
      <c r="P89" s="1"/>
      <c r="Q89" s="1"/>
      <c r="R89" s="1"/>
      <c r="S89" s="1"/>
      <c r="T89" s="1"/>
      <c r="U89" s="1"/>
      <c r="V89" s="1"/>
      <c r="W89" s="1"/>
      <c r="X89" s="1"/>
      <c r="Y89" s="1"/>
      <c r="Z89" s="1"/>
    </row>
    <row r="90" spans="1:26" ht="12.75" customHeight="1">
      <c r="A90" s="4"/>
      <c r="B90" s="311"/>
      <c r="C90" s="311"/>
      <c r="D90" s="335"/>
      <c r="E90" s="381"/>
      <c r="F90" s="380"/>
      <c r="G90" s="3"/>
      <c r="H90" s="1"/>
      <c r="I90" s="1"/>
      <c r="J90" s="1"/>
      <c r="K90" s="1"/>
      <c r="L90" s="1"/>
      <c r="M90" s="1"/>
      <c r="N90" s="1"/>
      <c r="O90" s="1"/>
      <c r="P90" s="1"/>
      <c r="Q90" s="1"/>
      <c r="R90" s="1"/>
      <c r="S90" s="1"/>
      <c r="T90" s="1"/>
      <c r="U90" s="1"/>
      <c r="V90" s="1"/>
      <c r="W90" s="1"/>
      <c r="X90" s="1"/>
      <c r="Y90" s="1"/>
      <c r="Z90" s="1"/>
    </row>
    <row r="91" spans="1:26" ht="12.75" customHeight="1">
      <c r="A91" s="4"/>
      <c r="B91" s="311"/>
      <c r="C91" s="311"/>
      <c r="D91" s="335"/>
      <c r="E91" s="381"/>
      <c r="F91" s="380"/>
      <c r="G91" s="3"/>
      <c r="H91" s="1"/>
      <c r="I91" s="1"/>
      <c r="J91" s="1"/>
      <c r="K91" s="1"/>
      <c r="L91" s="1"/>
      <c r="M91" s="1"/>
      <c r="N91" s="1"/>
      <c r="O91" s="1"/>
      <c r="P91" s="1"/>
      <c r="Q91" s="1"/>
      <c r="R91" s="1"/>
      <c r="S91" s="1"/>
      <c r="T91" s="1"/>
      <c r="U91" s="1"/>
      <c r="V91" s="1"/>
      <c r="W91" s="1"/>
      <c r="X91" s="1"/>
      <c r="Y91" s="1"/>
      <c r="Z91" s="1"/>
    </row>
    <row r="92" spans="1:26" ht="12.75" customHeight="1">
      <c r="A92" s="4"/>
      <c r="B92" s="304"/>
      <c r="C92" s="304"/>
      <c r="D92" s="355"/>
      <c r="E92" s="381"/>
      <c r="F92" s="325"/>
      <c r="G92" s="3"/>
      <c r="H92" s="1"/>
      <c r="I92" s="1"/>
      <c r="J92" s="1"/>
      <c r="K92" s="1"/>
      <c r="L92" s="1"/>
      <c r="M92" s="1"/>
      <c r="N92" s="1"/>
      <c r="O92" s="1"/>
      <c r="P92" s="1"/>
      <c r="Q92" s="1"/>
      <c r="R92" s="1"/>
      <c r="S92" s="1"/>
      <c r="T92" s="1"/>
      <c r="U92" s="1"/>
      <c r="V92" s="1"/>
      <c r="W92" s="1"/>
      <c r="X92" s="1"/>
      <c r="Y92" s="1"/>
      <c r="Z92" s="1"/>
    </row>
    <row r="93" spans="1:26" ht="12.75" customHeight="1">
      <c r="A93" s="4"/>
      <c r="B93" s="188"/>
      <c r="C93" s="188"/>
      <c r="D93" s="188"/>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7"/>
      <c r="C94" s="311"/>
      <c r="D94" s="311"/>
      <c r="E94" s="61" t="s">
        <v>12</v>
      </c>
      <c r="F94" s="187"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82" t="s">
        <v>482</v>
      </c>
      <c r="C95" s="311"/>
      <c r="D95" s="335"/>
      <c r="E95" s="324" t="s">
        <v>1156</v>
      </c>
      <c r="F95" s="379"/>
      <c r="G95" s="3"/>
      <c r="H95" s="1"/>
      <c r="I95" s="1"/>
      <c r="J95" s="1"/>
      <c r="K95" s="1"/>
      <c r="L95" s="1"/>
      <c r="M95" s="1"/>
      <c r="N95" s="1"/>
      <c r="O95" s="1"/>
      <c r="P95" s="1"/>
      <c r="Q95" s="1"/>
      <c r="R95" s="1"/>
      <c r="S95" s="1"/>
      <c r="T95" s="1"/>
      <c r="U95" s="1"/>
      <c r="V95" s="1"/>
      <c r="W95" s="1"/>
      <c r="X95" s="1"/>
      <c r="Y95" s="1"/>
      <c r="Z95" s="1"/>
    </row>
    <row r="96" spans="1:26" ht="12.75" customHeight="1">
      <c r="A96" s="4"/>
      <c r="B96" s="304"/>
      <c r="C96" s="304"/>
      <c r="D96" s="355"/>
      <c r="E96" s="325"/>
      <c r="F96" s="32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58" t="s">
        <v>483</v>
      </c>
      <c r="C98" s="311"/>
      <c r="D98" s="311"/>
      <c r="E98" s="311"/>
      <c r="F98" s="311"/>
      <c r="G98" s="3"/>
      <c r="H98" s="1"/>
      <c r="I98" s="1"/>
      <c r="J98" s="1"/>
      <c r="K98" s="1"/>
      <c r="L98" s="1"/>
      <c r="M98" s="1"/>
      <c r="N98" s="1"/>
      <c r="O98" s="1"/>
      <c r="P98" s="1"/>
      <c r="Q98" s="1"/>
      <c r="R98" s="1"/>
      <c r="S98" s="1"/>
      <c r="T98" s="1"/>
      <c r="U98" s="1"/>
      <c r="V98" s="1"/>
      <c r="W98" s="1"/>
      <c r="X98" s="1"/>
      <c r="Y98" s="1"/>
      <c r="Z98" s="1"/>
    </row>
    <row r="99" spans="1:26" ht="12.75" customHeight="1">
      <c r="A99" s="4"/>
      <c r="B99" s="383"/>
      <c r="C99" s="304"/>
      <c r="D99" s="304"/>
      <c r="E99" s="304"/>
      <c r="F99" s="304"/>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58" t="s">
        <v>485</v>
      </c>
      <c r="C101" s="311"/>
      <c r="D101" s="311"/>
      <c r="E101" s="311"/>
      <c r="F101" s="31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3" t="s">
        <v>1176</v>
      </c>
      <c r="C102" s="304"/>
      <c r="D102" s="304"/>
      <c r="E102" s="304"/>
      <c r="F102" s="30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F89:F92"/>
    <mergeCell ref="B94:D94"/>
    <mergeCell ref="E89:E92"/>
  </mergeCells>
  <pageMargins left="0.75" right="0.75" top="1" bottom="1" header="0" footer="0"/>
  <pageSetup scale="75" orientation="portrait" r:id="rId1"/>
  <headerFooter>
    <oddHeader>&amp;LCommon Data Set 2021-2022</oddHeader>
    <oddFooter>&amp;LCDS-D&amp;RPage &amp;P</oddFooter>
  </headerFooter>
  <rowBreaks count="2" manualBreakCount="2">
    <brk id="35" max="6" man="1"/>
    <brk id="63"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J19" sqref="J19"/>
    </sheetView>
  </sheetViews>
  <sheetFormatPr defaultColWidth="12.71875" defaultRowHeight="15" customHeight="1"/>
  <cols>
    <col min="1" max="1" width="4.44140625" customWidth="1"/>
    <col min="2" max="2" width="66.27734375" customWidth="1"/>
    <col min="3" max="3" width="12.71875" customWidth="1"/>
    <col min="4" max="4" width="9.27734375" customWidth="1"/>
    <col min="5" max="6" width="8.71875" hidden="1" customWidth="1"/>
    <col min="7" max="26" width="8.71875" customWidth="1"/>
  </cols>
  <sheetData>
    <row r="1" spans="1:26" ht="12.75" customHeight="1">
      <c r="A1" s="307" t="s">
        <v>486</v>
      </c>
      <c r="B1" s="308"/>
      <c r="C1" s="309"/>
      <c r="D1" s="1"/>
      <c r="E1" s="1"/>
      <c r="F1" s="1"/>
      <c r="G1" s="1"/>
      <c r="H1" s="1"/>
      <c r="I1" s="1"/>
      <c r="J1" s="1"/>
      <c r="K1" s="1"/>
      <c r="L1" s="1"/>
      <c r="M1" s="1"/>
      <c r="N1" s="1"/>
      <c r="O1" s="1"/>
      <c r="P1" s="1"/>
      <c r="Q1" s="1"/>
      <c r="R1" s="1"/>
      <c r="S1" s="1"/>
      <c r="T1" s="1"/>
      <c r="U1" s="1"/>
      <c r="V1" s="1"/>
      <c r="W1" s="1"/>
      <c r="X1" s="1"/>
      <c r="Y1" s="1"/>
      <c r="Z1" s="1"/>
    </row>
    <row r="2" spans="1:26" ht="12.75" customHeight="1">
      <c r="A2" s="189"/>
      <c r="B2" s="189"/>
      <c r="C2" s="189"/>
      <c r="D2" s="1"/>
      <c r="E2" s="1"/>
      <c r="F2" s="1"/>
      <c r="G2" s="1"/>
      <c r="H2" s="1"/>
      <c r="I2" s="1"/>
      <c r="J2" s="1"/>
      <c r="K2" s="1"/>
      <c r="L2" s="1"/>
      <c r="M2" s="1"/>
      <c r="N2" s="1"/>
      <c r="O2" s="1"/>
      <c r="P2" s="1"/>
      <c r="Q2" s="1"/>
      <c r="R2" s="1"/>
      <c r="S2" s="1"/>
      <c r="T2" s="1"/>
      <c r="U2" s="1"/>
      <c r="V2" s="1"/>
      <c r="W2" s="1"/>
      <c r="X2" s="1"/>
      <c r="Y2" s="1"/>
      <c r="Z2" s="1"/>
    </row>
    <row r="3" spans="1:26" ht="28.5" customHeight="1">
      <c r="A3" s="4" t="s">
        <v>487</v>
      </c>
      <c r="B3" s="320" t="s">
        <v>488</v>
      </c>
      <c r="C3" s="311"/>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1156</v>
      </c>
      <c r="B5" s="20" t="s">
        <v>489</v>
      </c>
      <c r="C5" s="190"/>
      <c r="D5" s="1"/>
      <c r="E5" s="1"/>
      <c r="F5" s="1"/>
      <c r="G5" s="1"/>
      <c r="H5" s="1"/>
      <c r="I5" s="1"/>
      <c r="J5" s="1"/>
      <c r="K5" s="1"/>
      <c r="L5" s="1"/>
      <c r="M5" s="1"/>
      <c r="N5" s="1"/>
      <c r="O5" s="1"/>
      <c r="P5" s="1"/>
      <c r="Q5" s="1"/>
      <c r="R5" s="1"/>
      <c r="S5" s="1"/>
      <c r="T5" s="1"/>
      <c r="U5" s="1"/>
      <c r="V5" s="1"/>
      <c r="W5" s="1"/>
      <c r="X5" s="1"/>
      <c r="Y5" s="1"/>
      <c r="Z5" s="1"/>
    </row>
    <row r="6" spans="1:26" ht="12.75" customHeight="1">
      <c r="A6" s="298" t="s">
        <v>1156</v>
      </c>
      <c r="B6" s="20" t="s">
        <v>490</v>
      </c>
      <c r="C6" s="190"/>
      <c r="D6" s="1"/>
      <c r="E6" s="1"/>
      <c r="F6" s="1"/>
      <c r="G6" s="1"/>
      <c r="H6" s="1"/>
      <c r="I6" s="1"/>
      <c r="J6" s="1"/>
      <c r="K6" s="1"/>
      <c r="L6" s="1"/>
      <c r="M6" s="1"/>
      <c r="N6" s="1"/>
      <c r="O6" s="1"/>
      <c r="P6" s="1"/>
      <c r="Q6" s="1"/>
      <c r="R6" s="1"/>
      <c r="S6" s="1"/>
      <c r="T6" s="1"/>
      <c r="U6" s="1"/>
      <c r="V6" s="1"/>
      <c r="W6" s="1"/>
      <c r="X6" s="1"/>
      <c r="Y6" s="1"/>
      <c r="Z6" s="1"/>
    </row>
    <row r="7" spans="1:26" ht="12.75" customHeight="1">
      <c r="A7" s="298" t="s">
        <v>1156</v>
      </c>
      <c r="B7" s="20" t="s">
        <v>491</v>
      </c>
      <c r="C7" s="190"/>
      <c r="D7" s="1"/>
      <c r="E7" s="1"/>
      <c r="F7" s="1"/>
      <c r="G7" s="1"/>
      <c r="H7" s="1"/>
      <c r="I7" s="1"/>
      <c r="J7" s="1"/>
      <c r="K7" s="1"/>
      <c r="L7" s="1"/>
      <c r="M7" s="1"/>
      <c r="N7" s="1"/>
      <c r="O7" s="1"/>
      <c r="P7" s="1"/>
      <c r="Q7" s="1"/>
      <c r="R7" s="1"/>
      <c r="S7" s="1"/>
      <c r="T7" s="1"/>
      <c r="U7" s="1"/>
      <c r="V7" s="1"/>
      <c r="W7" s="1"/>
      <c r="X7" s="1"/>
      <c r="Y7" s="1"/>
      <c r="Z7" s="1"/>
    </row>
    <row r="8" spans="1:26" ht="12.75" customHeight="1">
      <c r="A8" s="298" t="s">
        <v>1156</v>
      </c>
      <c r="B8" s="20" t="s">
        <v>492</v>
      </c>
      <c r="C8" s="190"/>
      <c r="D8" s="1"/>
      <c r="E8" s="1"/>
      <c r="F8" s="1"/>
      <c r="G8" s="1"/>
      <c r="H8" s="1"/>
      <c r="I8" s="1"/>
      <c r="J8" s="1"/>
      <c r="K8" s="1"/>
      <c r="L8" s="1"/>
      <c r="M8" s="1"/>
      <c r="N8" s="1"/>
      <c r="O8" s="1"/>
      <c r="P8" s="1"/>
      <c r="Q8" s="1"/>
      <c r="R8" s="1"/>
      <c r="S8" s="1"/>
      <c r="T8" s="1"/>
      <c r="U8" s="1"/>
      <c r="V8" s="1"/>
      <c r="W8" s="1"/>
      <c r="X8" s="1"/>
      <c r="Y8" s="1"/>
      <c r="Z8" s="1"/>
    </row>
    <row r="9" spans="1:26" ht="12.75" customHeight="1">
      <c r="A9" s="298" t="s">
        <v>1156</v>
      </c>
      <c r="B9" s="20" t="s">
        <v>493</v>
      </c>
      <c r="C9" s="190"/>
      <c r="D9" s="1"/>
      <c r="E9" s="1"/>
      <c r="F9" s="1"/>
      <c r="G9" s="1"/>
      <c r="H9" s="1"/>
      <c r="I9" s="1"/>
      <c r="J9" s="1"/>
      <c r="K9" s="1"/>
      <c r="L9" s="1"/>
      <c r="M9" s="1"/>
      <c r="N9" s="1"/>
      <c r="O9" s="1"/>
      <c r="P9" s="1"/>
      <c r="Q9" s="1"/>
      <c r="R9" s="1"/>
      <c r="S9" s="1"/>
      <c r="T9" s="1"/>
      <c r="U9" s="1"/>
      <c r="V9" s="1"/>
      <c r="W9" s="1"/>
      <c r="X9" s="1"/>
      <c r="Y9" s="1"/>
      <c r="Z9" s="1"/>
    </row>
    <row r="10" spans="1:26" ht="12.75" customHeight="1">
      <c r="A10" s="298" t="s">
        <v>1156</v>
      </c>
      <c r="B10" s="20" t="s">
        <v>494</v>
      </c>
      <c r="C10" s="190"/>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98" t="s">
        <v>1156</v>
      </c>
      <c r="B11" s="20" t="s">
        <v>495</v>
      </c>
      <c r="C11" s="190"/>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98" t="s">
        <v>1156</v>
      </c>
      <c r="B12" s="20" t="s">
        <v>496</v>
      </c>
      <c r="C12" s="190"/>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98"/>
      <c r="B13" s="20" t="s">
        <v>497</v>
      </c>
      <c r="C13" s="190"/>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98" t="s">
        <v>1156</v>
      </c>
      <c r="B14" s="20" t="s">
        <v>498</v>
      </c>
      <c r="C14" s="190"/>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98" t="s">
        <v>1156</v>
      </c>
      <c r="B15" s="20" t="s">
        <v>499</v>
      </c>
      <c r="C15" s="190"/>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98" t="s">
        <v>1156</v>
      </c>
      <c r="B16" s="20" t="s">
        <v>500</v>
      </c>
      <c r="C16" s="190"/>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98" t="s">
        <v>1156</v>
      </c>
      <c r="B17" s="20" t="s">
        <v>501</v>
      </c>
      <c r="C17" s="19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98" t="s">
        <v>1156</v>
      </c>
      <c r="B18" s="20" t="s">
        <v>502</v>
      </c>
      <c r="C18" s="19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98" t="s">
        <v>1156</v>
      </c>
      <c r="B19" s="20" t="s">
        <v>503</v>
      </c>
      <c r="C19" s="19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98" t="s">
        <v>1156</v>
      </c>
      <c r="B20" s="20" t="s">
        <v>504</v>
      </c>
      <c r="C20" s="19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505</v>
      </c>
      <c r="C21" s="19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9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9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3"/>
      <c r="C24" s="30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98" t="s">
        <v>1156</v>
      </c>
      <c r="B29" s="20" t="s">
        <v>512</v>
      </c>
      <c r="C29" s="190"/>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98" t="s">
        <v>1156</v>
      </c>
      <c r="B30" s="20" t="s">
        <v>513</v>
      </c>
      <c r="C30" s="190"/>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98" t="s">
        <v>1156</v>
      </c>
      <c r="B31" s="20" t="s">
        <v>514</v>
      </c>
      <c r="C31" s="190"/>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98" t="s">
        <v>1156</v>
      </c>
      <c r="B32" s="20" t="s">
        <v>515</v>
      </c>
      <c r="C32" s="190"/>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98" t="s">
        <v>1156</v>
      </c>
      <c r="B33" s="20" t="s">
        <v>215</v>
      </c>
      <c r="C33" s="190"/>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98" t="s">
        <v>1156</v>
      </c>
      <c r="B34" s="20" t="s">
        <v>516</v>
      </c>
      <c r="C34" s="190"/>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98" t="s">
        <v>1156</v>
      </c>
      <c r="B35" s="20" t="s">
        <v>517</v>
      </c>
      <c r="C35" s="190"/>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98" t="s">
        <v>1156</v>
      </c>
      <c r="B36" s="20" t="s">
        <v>518</v>
      </c>
      <c r="C36" s="190"/>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98" t="s">
        <v>1156</v>
      </c>
      <c r="B37" s="20" t="s">
        <v>210</v>
      </c>
      <c r="C37" s="190"/>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98" t="s">
        <v>1156</v>
      </c>
      <c r="B38" s="20" t="s">
        <v>519</v>
      </c>
      <c r="C38" s="190"/>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c r="B39" s="20" t="s">
        <v>520</v>
      </c>
      <c r="C39" s="190"/>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c r="B40" s="20" t="s">
        <v>521</v>
      </c>
      <c r="C40" s="190"/>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90"/>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6"/>
      <c r="C42" s="30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zoomScaleNormal="100" workbookViewId="0">
      <selection activeCell="P32" sqref="P32"/>
    </sheetView>
  </sheetViews>
  <sheetFormatPr defaultColWidth="12.71875" defaultRowHeight="15" customHeight="1"/>
  <cols>
    <col min="1" max="1" width="3.71875" customWidth="1"/>
    <col min="2" max="2" width="27" customWidth="1"/>
    <col min="3" max="3" width="4.71875" customWidth="1"/>
    <col min="4" max="4" width="10.71875" customWidth="1"/>
    <col min="5" max="5" width="16.71875" customWidth="1"/>
    <col min="6" max="6" width="15.71875" customWidth="1"/>
    <col min="7" max="7" width="9.27734375" customWidth="1"/>
    <col min="8" max="8" width="12" customWidth="1"/>
    <col min="9" max="9" width="4.44140625" customWidth="1"/>
    <col min="10" max="27" width="8.71875" customWidth="1"/>
  </cols>
  <sheetData>
    <row r="1" spans="1:27" ht="12.75" customHeight="1">
      <c r="A1" s="307" t="s">
        <v>522</v>
      </c>
      <c r="B1" s="308"/>
      <c r="C1" s="308"/>
      <c r="D1" s="308"/>
      <c r="E1" s="308"/>
      <c r="F1" s="30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394" t="s">
        <v>1139</v>
      </c>
      <c r="C3" s="304"/>
      <c r="D3" s="304"/>
      <c r="E3" s="304"/>
      <c r="F3" s="304"/>
      <c r="G3" s="1"/>
      <c r="H3" s="1"/>
      <c r="I3" s="1"/>
      <c r="J3" s="1"/>
      <c r="K3" s="1"/>
      <c r="L3" s="1"/>
      <c r="M3" s="1"/>
      <c r="N3" s="1"/>
      <c r="O3" s="1"/>
      <c r="P3" s="1"/>
      <c r="Q3" s="1"/>
      <c r="R3" s="1"/>
      <c r="S3" s="1"/>
      <c r="T3" s="1"/>
      <c r="U3" s="1"/>
      <c r="V3" s="1"/>
      <c r="W3" s="1"/>
      <c r="X3" s="1"/>
      <c r="Y3" s="1"/>
      <c r="Z3" s="1"/>
      <c r="AA3" s="1"/>
    </row>
    <row r="4" spans="1:27" ht="37.5" customHeight="1">
      <c r="A4" s="4"/>
      <c r="B4" s="395"/>
      <c r="C4" s="314"/>
      <c r="D4" s="315"/>
      <c r="E4" s="192" t="s">
        <v>1102</v>
      </c>
      <c r="F4" s="193" t="s">
        <v>79</v>
      </c>
      <c r="G4" s="1"/>
      <c r="H4" s="1"/>
      <c r="I4" s="1"/>
      <c r="J4" s="1"/>
      <c r="K4" s="1"/>
      <c r="L4" s="1"/>
      <c r="M4" s="1"/>
      <c r="N4" s="1"/>
      <c r="O4" s="1"/>
      <c r="P4" s="1"/>
      <c r="Q4" s="1"/>
      <c r="R4" s="1"/>
      <c r="S4" s="1"/>
      <c r="T4" s="1"/>
      <c r="U4" s="1"/>
      <c r="V4" s="1"/>
      <c r="W4" s="1"/>
      <c r="X4" s="1"/>
      <c r="Y4" s="1"/>
      <c r="Z4" s="1"/>
      <c r="AA4" s="1"/>
    </row>
    <row r="5" spans="1:27" ht="39.75" customHeight="1">
      <c r="A5" s="4"/>
      <c r="B5" s="316" t="s">
        <v>1103</v>
      </c>
      <c r="C5" s="314"/>
      <c r="D5" s="315"/>
      <c r="E5" s="134">
        <v>0.16</v>
      </c>
      <c r="F5" s="194">
        <v>0.09</v>
      </c>
      <c r="G5" s="1"/>
      <c r="H5" s="1"/>
      <c r="I5" s="1"/>
      <c r="J5" s="1"/>
      <c r="K5" s="1"/>
      <c r="L5" s="1"/>
      <c r="M5" s="1"/>
      <c r="N5" s="1"/>
      <c r="O5" s="1"/>
      <c r="P5" s="1"/>
      <c r="Q5" s="1"/>
      <c r="R5" s="1"/>
      <c r="S5" s="1"/>
      <c r="T5" s="1"/>
      <c r="U5" s="1"/>
      <c r="V5" s="1"/>
      <c r="W5" s="1"/>
      <c r="X5" s="1"/>
      <c r="Y5" s="1"/>
      <c r="Z5" s="1"/>
      <c r="AA5" s="1"/>
    </row>
    <row r="6" spans="1:27" ht="12.75" customHeight="1">
      <c r="A6" s="4"/>
      <c r="B6" s="316" t="s">
        <v>524</v>
      </c>
      <c r="C6" s="314"/>
      <c r="D6" s="315"/>
      <c r="E6" s="194"/>
      <c r="F6" s="194"/>
      <c r="G6" s="1"/>
      <c r="H6" s="1"/>
      <c r="I6" s="1"/>
      <c r="J6" s="1"/>
      <c r="K6" s="1"/>
      <c r="L6" s="1"/>
      <c r="M6" s="1"/>
      <c r="N6" s="1"/>
      <c r="O6" s="1"/>
      <c r="P6" s="1"/>
      <c r="Q6" s="1"/>
      <c r="R6" s="1"/>
      <c r="S6" s="1"/>
      <c r="T6" s="1"/>
      <c r="U6" s="1"/>
      <c r="V6" s="1"/>
      <c r="W6" s="1"/>
      <c r="X6" s="1"/>
      <c r="Y6" s="1"/>
      <c r="Z6" s="1"/>
      <c r="AA6" s="1"/>
    </row>
    <row r="7" spans="1:27" ht="12.75" customHeight="1">
      <c r="A7" s="4"/>
      <c r="B7" s="316" t="s">
        <v>525</v>
      </c>
      <c r="C7" s="314"/>
      <c r="D7" s="315"/>
      <c r="E7" s="194"/>
      <c r="F7" s="194"/>
      <c r="G7" s="1"/>
      <c r="H7" s="1"/>
      <c r="I7" s="1"/>
      <c r="J7" s="1"/>
      <c r="K7" s="1"/>
      <c r="L7" s="1"/>
      <c r="M7" s="1"/>
      <c r="N7" s="1"/>
      <c r="O7" s="1"/>
      <c r="P7" s="1"/>
      <c r="Q7" s="1"/>
      <c r="R7" s="1"/>
      <c r="S7" s="1"/>
      <c r="T7" s="1"/>
      <c r="U7" s="1"/>
      <c r="V7" s="1"/>
      <c r="W7" s="1"/>
      <c r="X7" s="1"/>
      <c r="Y7" s="1"/>
      <c r="Z7" s="1"/>
      <c r="AA7" s="1"/>
    </row>
    <row r="8" spans="1:27" ht="24.75" customHeight="1">
      <c r="A8" s="4"/>
      <c r="B8" s="316" t="s">
        <v>526</v>
      </c>
      <c r="C8" s="314"/>
      <c r="D8" s="315"/>
      <c r="E8" s="194">
        <v>0.37</v>
      </c>
      <c r="F8" s="194">
        <v>0.09</v>
      </c>
      <c r="G8" s="1"/>
      <c r="H8" s="1"/>
      <c r="I8" s="1"/>
      <c r="J8" s="1"/>
      <c r="K8" s="1"/>
      <c r="L8" s="1"/>
      <c r="M8" s="1"/>
      <c r="N8" s="1"/>
      <c r="O8" s="1"/>
      <c r="P8" s="1"/>
      <c r="Q8" s="1"/>
      <c r="R8" s="1"/>
      <c r="S8" s="1"/>
      <c r="T8" s="1"/>
      <c r="U8" s="1"/>
      <c r="V8" s="1"/>
      <c r="W8" s="1"/>
      <c r="X8" s="1"/>
      <c r="Y8" s="1"/>
      <c r="Z8" s="1"/>
      <c r="AA8" s="1"/>
    </row>
    <row r="9" spans="1:27" ht="12.75" customHeight="1">
      <c r="A9" s="4"/>
      <c r="B9" s="316" t="s">
        <v>527</v>
      </c>
      <c r="C9" s="314"/>
      <c r="D9" s="315"/>
      <c r="E9" s="194"/>
      <c r="F9" s="194"/>
      <c r="G9" s="1"/>
      <c r="H9" s="1"/>
      <c r="I9" s="1"/>
      <c r="J9" s="1"/>
      <c r="K9" s="1"/>
      <c r="L9" s="1"/>
      <c r="M9" s="1"/>
      <c r="N9" s="1"/>
      <c r="O9" s="1"/>
      <c r="P9" s="1"/>
      <c r="Q9" s="1"/>
      <c r="R9" s="1"/>
      <c r="S9" s="1"/>
      <c r="T9" s="1"/>
      <c r="U9" s="1"/>
      <c r="V9" s="1"/>
      <c r="W9" s="1"/>
      <c r="X9" s="1"/>
      <c r="Y9" s="1"/>
      <c r="Z9" s="1"/>
      <c r="AA9" s="1"/>
    </row>
    <row r="10" spans="1:27" ht="12.75" customHeight="1">
      <c r="A10" s="4"/>
      <c r="B10" s="316" t="s">
        <v>528</v>
      </c>
      <c r="C10" s="314"/>
      <c r="D10" s="315"/>
      <c r="E10" s="194">
        <v>0</v>
      </c>
      <c r="F10" s="194">
        <v>0.17</v>
      </c>
      <c r="G10" s="1"/>
      <c r="H10" s="1"/>
      <c r="I10" s="1"/>
      <c r="J10" s="1"/>
      <c r="K10" s="1"/>
      <c r="L10" s="1"/>
      <c r="M10" s="1"/>
      <c r="N10" s="1"/>
      <c r="O10" s="1"/>
      <c r="P10" s="1"/>
      <c r="Q10" s="1"/>
      <c r="R10" s="1"/>
      <c r="S10" s="1"/>
      <c r="T10" s="1"/>
      <c r="U10" s="1"/>
      <c r="V10" s="1"/>
      <c r="W10" s="1"/>
      <c r="X10" s="1"/>
      <c r="Y10" s="1"/>
      <c r="Z10" s="1"/>
      <c r="AA10" s="1"/>
    </row>
    <row r="11" spans="1:27" ht="12.75" customHeight="1">
      <c r="A11" s="4"/>
      <c r="B11" s="316" t="s">
        <v>529</v>
      </c>
      <c r="C11" s="314"/>
      <c r="D11" s="315"/>
      <c r="E11" s="195">
        <v>18</v>
      </c>
      <c r="F11" s="195">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16" t="s">
        <v>530</v>
      </c>
      <c r="C12" s="314"/>
      <c r="D12" s="315"/>
      <c r="E12" s="195">
        <v>18</v>
      </c>
      <c r="F12" s="195">
        <v>22</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51" t="s">
        <v>532</v>
      </c>
      <c r="C14" s="311"/>
      <c r="D14" s="311"/>
      <c r="E14" s="311"/>
      <c r="F14" s="311"/>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299" t="s">
        <v>1156</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299" t="s">
        <v>1156</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99" t="s">
        <v>1156</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99" t="s">
        <v>1156</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99" t="s">
        <v>1156</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99" t="s">
        <v>1156</v>
      </c>
      <c r="B21" s="393" t="s">
        <v>538</v>
      </c>
      <c r="C21" s="311"/>
      <c r="D21" s="31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99" t="s">
        <v>1156</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99" t="s">
        <v>1156</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99"/>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99" t="s">
        <v>1156</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99" t="s">
        <v>1156</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99" t="s">
        <v>1156</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9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99"/>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99" t="s">
        <v>1156</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99" t="s">
        <v>1156</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99" t="s">
        <v>1156</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99" t="s">
        <v>1156</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99" t="s">
        <v>1156</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394" t="s">
        <v>555</v>
      </c>
      <c r="C38" s="304"/>
      <c r="D38" s="304"/>
      <c r="E38" s="304"/>
      <c r="F38" s="304"/>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387" t="s">
        <v>556</v>
      </c>
      <c r="D39" s="315"/>
      <c r="E39" s="196" t="s">
        <v>557</v>
      </c>
      <c r="F39" s="387" t="s">
        <v>558</v>
      </c>
      <c r="G39" s="315"/>
      <c r="H39" s="387" t="s">
        <v>559</v>
      </c>
      <c r="I39" s="315"/>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388"/>
      <c r="D40" s="315"/>
      <c r="E40" s="184"/>
      <c r="F40" s="389"/>
      <c r="G40" s="315"/>
      <c r="H40" s="390" t="s">
        <v>1177</v>
      </c>
      <c r="I40" s="391"/>
      <c r="J40" s="1"/>
      <c r="K40" s="1"/>
      <c r="L40" s="1"/>
      <c r="M40" s="1"/>
      <c r="N40" s="1"/>
      <c r="O40" s="1"/>
      <c r="P40" s="1"/>
      <c r="Q40" s="1"/>
      <c r="R40" s="1"/>
      <c r="S40" s="1"/>
      <c r="T40" s="1"/>
      <c r="U40" s="1"/>
      <c r="V40" s="1"/>
      <c r="W40" s="1"/>
      <c r="X40" s="1"/>
      <c r="Y40" s="1"/>
      <c r="Z40" s="1"/>
      <c r="AA40" s="1"/>
    </row>
    <row r="41" spans="1:27" ht="12.75" customHeight="1">
      <c r="A41" s="4"/>
      <c r="B41" s="99" t="s">
        <v>561</v>
      </c>
      <c r="C41" s="388"/>
      <c r="D41" s="315"/>
      <c r="E41" s="184"/>
      <c r="F41" s="389"/>
      <c r="G41" s="315"/>
      <c r="H41" s="390" t="s">
        <v>1177</v>
      </c>
      <c r="I41" s="391"/>
      <c r="J41" s="1"/>
      <c r="K41" s="1"/>
      <c r="L41" s="1"/>
      <c r="M41" s="1"/>
      <c r="N41" s="1"/>
      <c r="O41" s="1"/>
      <c r="P41" s="1"/>
      <c r="Q41" s="1"/>
      <c r="R41" s="1"/>
      <c r="S41" s="1"/>
      <c r="T41" s="1"/>
      <c r="U41" s="1"/>
      <c r="V41" s="1"/>
      <c r="W41" s="1"/>
      <c r="X41" s="1"/>
      <c r="Y41" s="1"/>
      <c r="Z41" s="1"/>
      <c r="AA41" s="1"/>
    </row>
    <row r="42" spans="1:27" ht="12.75" customHeight="1">
      <c r="A42" s="4"/>
      <c r="B42" s="99" t="s">
        <v>562</v>
      </c>
      <c r="C42" s="388"/>
      <c r="D42" s="315"/>
      <c r="E42" s="184"/>
      <c r="F42" s="389"/>
      <c r="G42" s="315"/>
      <c r="H42" s="390" t="s">
        <v>1177</v>
      </c>
      <c r="I42" s="39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51" t="s">
        <v>1101</v>
      </c>
      <c r="C44" s="311"/>
      <c r="D44" s="311"/>
      <c r="E44" s="311"/>
      <c r="F44" s="311"/>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1156</v>
      </c>
      <c r="B46" s="3" t="s">
        <v>564</v>
      </c>
      <c r="C46" s="197"/>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565</v>
      </c>
      <c r="C47" s="197"/>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566</v>
      </c>
      <c r="C48" s="197"/>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92" t="s">
        <v>567</v>
      </c>
      <c r="C49" s="311"/>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392" t="s">
        <v>568</v>
      </c>
      <c r="C50" s="311"/>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92" t="s">
        <v>569</v>
      </c>
      <c r="C51" s="311"/>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92" t="s">
        <v>570</v>
      </c>
      <c r="C52" s="311"/>
      <c r="D52" s="31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571</v>
      </c>
      <c r="C53" s="197"/>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7"/>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573</v>
      </c>
      <c r="C55" s="197"/>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97"/>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97"/>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7"/>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58"/>
      <c r="C60" s="31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C39:D39"/>
    <mergeCell ref="C40:D40"/>
    <mergeCell ref="C41:D41"/>
    <mergeCell ref="F42:G42"/>
    <mergeCell ref="F41:G41"/>
    <mergeCell ref="F40:G40"/>
    <mergeCell ref="F39:G39"/>
    <mergeCell ref="H40:I40"/>
    <mergeCell ref="H41:I41"/>
    <mergeCell ref="H42:I42"/>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I7" sqref="I7"/>
    </sheetView>
  </sheetViews>
  <sheetFormatPr defaultColWidth="12.71875" defaultRowHeight="15" customHeight="1"/>
  <cols>
    <col min="1" max="1" width="3.71875" customWidth="1"/>
    <col min="2" max="2" width="31.71875" customWidth="1"/>
    <col min="3" max="5" width="18.71875" customWidth="1"/>
    <col min="6" max="6" width="0.71875" customWidth="1"/>
    <col min="7" max="26" width="8.71875" customWidth="1"/>
  </cols>
  <sheetData>
    <row r="1" spans="1:26" ht="12.75" customHeight="1">
      <c r="A1" s="307" t="s">
        <v>577</v>
      </c>
      <c r="B1" s="308"/>
      <c r="C1" s="308"/>
      <c r="D1" s="308"/>
      <c r="E1" s="309"/>
      <c r="F1" s="1"/>
      <c r="G1" s="1"/>
      <c r="H1" s="1"/>
      <c r="I1" s="1"/>
      <c r="J1" s="1"/>
      <c r="K1" s="1"/>
      <c r="L1" s="1"/>
      <c r="M1" s="1"/>
      <c r="N1" s="1"/>
      <c r="O1" s="1"/>
      <c r="P1" s="1"/>
      <c r="Q1" s="1"/>
      <c r="R1" s="1"/>
      <c r="S1" s="1"/>
      <c r="T1" s="1"/>
      <c r="U1" s="1"/>
      <c r="V1" s="1"/>
      <c r="W1" s="1"/>
      <c r="X1" s="1"/>
      <c r="Y1" s="1"/>
      <c r="Z1" s="1"/>
    </row>
    <row r="2" spans="1:26" ht="6.75" customHeight="1">
      <c r="A2" s="189"/>
      <c r="B2" s="189"/>
      <c r="C2" s="189"/>
      <c r="D2" s="189"/>
      <c r="E2" s="189"/>
      <c r="F2" s="1"/>
      <c r="G2" s="1"/>
      <c r="H2" s="1"/>
      <c r="I2" s="1"/>
      <c r="J2" s="1"/>
      <c r="K2" s="1"/>
      <c r="L2" s="1"/>
      <c r="M2" s="1"/>
      <c r="N2" s="1"/>
      <c r="O2" s="1"/>
      <c r="P2" s="1"/>
      <c r="Q2" s="1"/>
      <c r="R2" s="1"/>
      <c r="S2" s="1"/>
      <c r="T2" s="1"/>
      <c r="U2" s="1"/>
      <c r="V2" s="1"/>
      <c r="W2" s="1"/>
      <c r="X2" s="1"/>
      <c r="Y2" s="1"/>
      <c r="Z2" s="1"/>
    </row>
    <row r="3" spans="1:26" ht="12.75" customHeight="1">
      <c r="A3" s="4" t="s">
        <v>578</v>
      </c>
      <c r="B3" s="178" t="s">
        <v>579</v>
      </c>
      <c r="C3" s="178"/>
      <c r="D3" s="178"/>
      <c r="E3" s="178"/>
      <c r="F3" s="1"/>
      <c r="G3" s="1"/>
      <c r="H3" s="1"/>
      <c r="I3" s="1"/>
      <c r="J3" s="1"/>
      <c r="K3" s="1"/>
      <c r="L3" s="1"/>
      <c r="M3" s="1"/>
      <c r="N3" s="1"/>
      <c r="O3" s="1"/>
      <c r="P3" s="1"/>
      <c r="Q3" s="1"/>
      <c r="R3" s="1"/>
      <c r="S3" s="1"/>
      <c r="T3" s="1"/>
      <c r="U3" s="1"/>
      <c r="V3" s="1"/>
      <c r="W3" s="1"/>
      <c r="X3" s="1"/>
      <c r="Y3" s="1"/>
      <c r="Z3" s="1"/>
    </row>
    <row r="4" spans="1:26" ht="12.75" customHeight="1">
      <c r="A4" s="2"/>
      <c r="B4" s="383"/>
      <c r="C4" s="304"/>
      <c r="D4" s="304"/>
      <c r="E4" s="304"/>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1" t="s">
        <v>580</v>
      </c>
      <c r="C6" s="311"/>
      <c r="D6" s="311"/>
      <c r="E6" s="311"/>
      <c r="F6" s="311"/>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t="s">
        <v>1156</v>
      </c>
      <c r="B8" s="310" t="s">
        <v>581</v>
      </c>
      <c r="C8" s="311"/>
      <c r="D8" s="311"/>
      <c r="E8" s="311"/>
      <c r="F8" s="311"/>
      <c r="G8" s="80"/>
      <c r="H8" s="80"/>
      <c r="I8" s="80"/>
      <c r="J8" s="80"/>
      <c r="K8" s="80"/>
      <c r="L8" s="80"/>
      <c r="M8" s="80"/>
      <c r="N8" s="80"/>
      <c r="O8" s="80"/>
      <c r="P8" s="80"/>
      <c r="Q8" s="80"/>
      <c r="R8" s="80"/>
      <c r="S8" s="80"/>
      <c r="T8" s="80"/>
      <c r="U8" s="80"/>
      <c r="V8" s="80"/>
      <c r="W8" s="80"/>
      <c r="X8" s="80"/>
      <c r="Y8" s="80"/>
      <c r="Z8" s="80"/>
    </row>
    <row r="9" spans="1:26" ht="13.5" customHeight="1">
      <c r="A9" s="2"/>
      <c r="B9" s="311"/>
      <c r="C9" s="311"/>
      <c r="D9" s="311"/>
      <c r="E9" s="311"/>
      <c r="F9" s="311"/>
      <c r="G9" s="80"/>
      <c r="H9" s="80"/>
      <c r="I9" s="80"/>
      <c r="J9" s="80"/>
      <c r="K9" s="80"/>
      <c r="L9" s="80"/>
      <c r="M9" s="80"/>
      <c r="N9" s="80"/>
      <c r="O9" s="80"/>
      <c r="P9" s="80"/>
      <c r="Q9" s="80"/>
      <c r="R9" s="80"/>
      <c r="S9" s="80"/>
      <c r="T9" s="80"/>
      <c r="U9" s="80"/>
      <c r="V9" s="80"/>
      <c r="W9" s="80"/>
      <c r="X9" s="80"/>
      <c r="Y9" s="80"/>
      <c r="Z9" s="80"/>
    </row>
    <row r="10" spans="1:26" ht="12.75" customHeight="1">
      <c r="A10" s="2"/>
      <c r="B10" s="311"/>
      <c r="C10" s="311"/>
      <c r="D10" s="311"/>
      <c r="E10" s="311"/>
      <c r="F10" s="311"/>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17" t="s">
        <v>1178</v>
      </c>
      <c r="C11" s="304"/>
      <c r="D11" s="304"/>
      <c r="E11" s="30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52" t="s">
        <v>583</v>
      </c>
      <c r="C13" s="311"/>
      <c r="D13" s="311"/>
      <c r="E13" s="311"/>
      <c r="F13" s="1"/>
      <c r="G13" s="1"/>
      <c r="H13" s="1"/>
      <c r="I13" s="1"/>
      <c r="J13" s="1"/>
      <c r="K13" s="1"/>
      <c r="L13" s="1"/>
      <c r="M13" s="1"/>
      <c r="N13" s="1"/>
      <c r="O13" s="1"/>
      <c r="P13" s="1"/>
      <c r="Q13" s="1"/>
      <c r="R13" s="1"/>
      <c r="S13" s="1"/>
      <c r="T13" s="1"/>
      <c r="U13" s="1"/>
      <c r="V13" s="1"/>
      <c r="W13" s="1"/>
      <c r="X13" s="1"/>
      <c r="Y13" s="1"/>
      <c r="Z13" s="1"/>
    </row>
    <row r="14" spans="1:26" ht="39" customHeight="1">
      <c r="A14" s="4"/>
      <c r="B14" s="347" t="s">
        <v>584</v>
      </c>
      <c r="C14" s="311"/>
      <c r="D14" s="311"/>
      <c r="E14" s="311"/>
      <c r="F14" s="1"/>
      <c r="G14" s="1"/>
      <c r="H14" s="1"/>
      <c r="I14" s="1"/>
      <c r="J14" s="1"/>
      <c r="K14" s="1"/>
      <c r="L14" s="1"/>
      <c r="M14" s="1"/>
      <c r="N14" s="1"/>
      <c r="O14" s="1"/>
      <c r="P14" s="1"/>
      <c r="Q14" s="1"/>
      <c r="R14" s="1"/>
      <c r="S14" s="1"/>
      <c r="T14" s="1"/>
      <c r="U14" s="1"/>
      <c r="V14" s="1"/>
      <c r="W14" s="1"/>
      <c r="X14" s="1"/>
      <c r="Y14" s="1"/>
      <c r="Z14" s="1"/>
    </row>
    <row r="15" spans="1:26" ht="28.5" customHeight="1">
      <c r="A15" s="4"/>
      <c r="B15" s="352" t="s">
        <v>585</v>
      </c>
      <c r="C15" s="311"/>
      <c r="D15" s="311"/>
      <c r="E15" s="311"/>
      <c r="F15" s="311"/>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47" t="s">
        <v>586</v>
      </c>
      <c r="C16" s="311"/>
      <c r="D16" s="311"/>
      <c r="E16" s="311"/>
      <c r="F16" s="311"/>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52" t="s">
        <v>587</v>
      </c>
      <c r="C17" s="311"/>
      <c r="D17" s="311"/>
      <c r="E17" s="311"/>
      <c r="F17" s="311"/>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47" t="s">
        <v>588</v>
      </c>
      <c r="C18" s="311"/>
      <c r="D18" s="311"/>
      <c r="E18" s="311"/>
      <c r="F18" s="311"/>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6"/>
      <c r="C20" s="198" t="s">
        <v>589</v>
      </c>
      <c r="D20" s="198"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1" t="s">
        <v>590</v>
      </c>
      <c r="C21" s="199"/>
      <c r="D21" s="199"/>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200"/>
      <c r="D22" s="200"/>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1" t="s">
        <v>592</v>
      </c>
      <c r="C23" s="202"/>
      <c r="D23" s="202"/>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200">
        <v>14542</v>
      </c>
      <c r="D24" s="200">
        <v>14542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200">
        <v>14542</v>
      </c>
      <c r="D25" s="200">
        <v>14542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200">
        <v>35514</v>
      </c>
      <c r="D26" s="200">
        <v>35514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200">
        <v>35514</v>
      </c>
      <c r="D27" s="200">
        <v>35514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3" t="s">
        <v>596</v>
      </c>
      <c r="C28" s="204"/>
      <c r="D28" s="20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200">
        <v>590</v>
      </c>
      <c r="D29" s="200">
        <v>590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200">
        <v>16896</v>
      </c>
      <c r="D30" s="200">
        <v>16896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200">
        <v>10896</v>
      </c>
      <c r="D31" s="200">
        <v>10896</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200">
        <v>6000</v>
      </c>
      <c r="D32" s="200">
        <v>6000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0" t="s">
        <v>601</v>
      </c>
      <c r="C34" s="311"/>
      <c r="D34" s="311"/>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6"/>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378</v>
      </c>
      <c r="C36" s="317" t="s">
        <v>1179</v>
      </c>
      <c r="D36" s="304"/>
      <c r="E36" s="304"/>
      <c r="F36" s="1"/>
      <c r="G36" s="1"/>
      <c r="H36" s="1"/>
      <c r="I36" s="1"/>
      <c r="J36" s="1"/>
      <c r="K36" s="1"/>
      <c r="L36" s="1"/>
      <c r="M36" s="1"/>
      <c r="N36" s="1"/>
      <c r="O36" s="1"/>
      <c r="P36" s="1"/>
      <c r="Q36" s="1"/>
      <c r="R36" s="1"/>
      <c r="S36" s="1"/>
      <c r="T36" s="1"/>
      <c r="U36" s="1"/>
      <c r="V36" s="1"/>
      <c r="W36" s="1"/>
      <c r="X36" s="1"/>
      <c r="Y36" s="1"/>
      <c r="Z36" s="1"/>
    </row>
    <row r="37" spans="1:26" ht="12.75" customHeight="1">
      <c r="A37" s="4"/>
      <c r="B37" s="310"/>
      <c r="C37" s="311"/>
      <c r="D37" s="311"/>
      <c r="E37" s="311"/>
      <c r="F37" s="311"/>
      <c r="G37" s="3"/>
      <c r="H37" s="3"/>
      <c r="I37" s="3"/>
      <c r="J37" s="3"/>
      <c r="K37" s="3"/>
      <c r="L37" s="3"/>
      <c r="M37" s="3"/>
      <c r="N37" s="3"/>
      <c r="O37" s="3"/>
      <c r="P37" s="3"/>
      <c r="Q37" s="3"/>
      <c r="R37" s="3"/>
      <c r="S37" s="3"/>
      <c r="T37" s="3"/>
      <c r="U37" s="3"/>
      <c r="V37" s="3"/>
      <c r="W37" s="3"/>
      <c r="X37" s="3"/>
      <c r="Y37" s="3"/>
      <c r="Z37" s="3"/>
    </row>
    <row r="38" spans="1:26" ht="12.75" customHeight="1">
      <c r="A38" s="2"/>
      <c r="B38" s="357"/>
      <c r="C38" s="311"/>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396" t="s">
        <v>605</v>
      </c>
      <c r="C39" s="397"/>
      <c r="D39" s="195"/>
      <c r="E39" s="195"/>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7"/>
      <c r="C41" s="311"/>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396" t="s">
        <v>607</v>
      </c>
      <c r="C42" s="397"/>
      <c r="D42" s="184"/>
      <c r="E42" s="184"/>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10" t="s">
        <v>609</v>
      </c>
      <c r="C43" s="311"/>
      <c r="D43" s="184"/>
      <c r="E43" s="207"/>
      <c r="F43" s="1"/>
      <c r="G43" s="1"/>
      <c r="H43" s="1"/>
      <c r="I43" s="1"/>
      <c r="J43" s="1"/>
      <c r="K43" s="1"/>
      <c r="L43" s="1"/>
      <c r="M43" s="1"/>
      <c r="N43" s="1"/>
      <c r="O43" s="1"/>
      <c r="P43" s="1"/>
      <c r="Q43" s="1"/>
      <c r="R43" s="1"/>
      <c r="S43" s="1"/>
      <c r="T43" s="1"/>
      <c r="U43" s="1"/>
      <c r="V43" s="1"/>
      <c r="W43" s="1"/>
      <c r="X43" s="1"/>
      <c r="Y43" s="1"/>
      <c r="Z43" s="1"/>
    </row>
    <row r="44" spans="1:26" ht="28.5" customHeight="1">
      <c r="A44" s="4"/>
      <c r="B44" s="310" t="s">
        <v>610</v>
      </c>
      <c r="C44" s="311"/>
      <c r="D44" s="208"/>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8"/>
      <c r="C45" s="311"/>
      <c r="D45" s="311"/>
      <c r="E45" s="311"/>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36" t="s">
        <v>612</v>
      </c>
      <c r="C46" s="304"/>
      <c r="D46" s="304"/>
      <c r="E46" s="304"/>
      <c r="F46" s="1"/>
      <c r="G46" s="1"/>
      <c r="H46" s="1"/>
      <c r="I46" s="1"/>
      <c r="J46" s="1"/>
      <c r="K46" s="1"/>
      <c r="L46" s="1"/>
      <c r="M46" s="1"/>
      <c r="N46" s="1"/>
      <c r="O46" s="1"/>
      <c r="P46" s="1"/>
      <c r="Q46" s="1"/>
      <c r="R46" s="1"/>
      <c r="S46" s="1"/>
      <c r="T46" s="1"/>
      <c r="U46" s="1"/>
      <c r="V46" s="1"/>
      <c r="W46" s="1"/>
      <c r="X46" s="1"/>
      <c r="Y46" s="1"/>
      <c r="Z46" s="1"/>
    </row>
    <row r="47" spans="1:26" ht="24.75" customHeight="1">
      <c r="A47" s="4"/>
      <c r="B47" s="183"/>
      <c r="C47" s="141" t="s">
        <v>613</v>
      </c>
      <c r="D47" s="141" t="s">
        <v>614</v>
      </c>
      <c r="E47" s="141"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616</v>
      </c>
      <c r="C48" s="200">
        <v>800</v>
      </c>
      <c r="D48" s="200">
        <v>800</v>
      </c>
      <c r="E48" s="200">
        <v>800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617</v>
      </c>
      <c r="C49" s="209"/>
      <c r="D49" s="209"/>
      <c r="E49" s="200">
        <v>10733</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618</v>
      </c>
      <c r="C50" s="209"/>
      <c r="D50" s="200">
        <v>1500</v>
      </c>
      <c r="E50" s="200">
        <v>3750</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619</v>
      </c>
      <c r="C51" s="209"/>
      <c r="D51" s="209"/>
      <c r="E51" s="200"/>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620</v>
      </c>
      <c r="C52" s="200">
        <v>500</v>
      </c>
      <c r="D52" s="200">
        <v>1644</v>
      </c>
      <c r="E52" s="200">
        <v>1644</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621</v>
      </c>
      <c r="C53" s="200">
        <v>1422</v>
      </c>
      <c r="D53" s="200">
        <v>1422</v>
      </c>
      <c r="E53" s="200">
        <v>1422</v>
      </c>
      <c r="F53" s="1"/>
      <c r="G53" s="1"/>
      <c r="H53" s="1"/>
      <c r="I53" s="1"/>
      <c r="J53" s="1"/>
      <c r="K53" s="1"/>
      <c r="L53" s="1"/>
      <c r="M53" s="1"/>
      <c r="N53" s="1"/>
      <c r="O53" s="1"/>
      <c r="P53" s="1"/>
      <c r="Q53" s="1"/>
      <c r="R53" s="1"/>
      <c r="S53" s="1"/>
      <c r="T53" s="1"/>
      <c r="U53" s="1"/>
      <c r="V53" s="1"/>
      <c r="W53" s="1"/>
      <c r="X53" s="1"/>
      <c r="Y53" s="1"/>
      <c r="Z53" s="1"/>
    </row>
    <row r="54" spans="1:26" ht="12.75" customHeight="1">
      <c r="A54" s="2"/>
      <c r="B54" s="376" t="s">
        <v>622</v>
      </c>
      <c r="C54" s="311"/>
      <c r="D54" s="311"/>
      <c r="E54" s="31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36" t="s">
        <v>624</v>
      </c>
      <c r="C56" s="304"/>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10"/>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1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10">
        <v>591.20000000000005</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10">
        <v>591.20000000000005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10">
        <v>1433.8</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10">
        <v>1433.8</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66" orientation="portrait" r:id="rId1"/>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26" zoomScaleNormal="100" workbookViewId="0">
      <selection activeCell="E56" sqref="E56:F57"/>
    </sheetView>
  </sheetViews>
  <sheetFormatPr defaultColWidth="12.71875" defaultRowHeight="15" customHeight="1"/>
  <cols>
    <col min="1" max="1" width="4.71875" customWidth="1"/>
    <col min="2" max="2" width="2.44140625" customWidth="1"/>
    <col min="3" max="3" width="53.44140625" customWidth="1"/>
    <col min="4" max="6" width="14.27734375" customWidth="1"/>
    <col min="7" max="7" width="9.27734375" customWidth="1"/>
    <col min="8" max="26" width="8.71875" hidden="1" customWidth="1"/>
  </cols>
  <sheetData>
    <row r="1" spans="1:26" ht="12.75" customHeight="1">
      <c r="A1" s="307" t="s">
        <v>630</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0" t="s">
        <v>631</v>
      </c>
      <c r="C3" s="311"/>
      <c r="D3" s="311"/>
      <c r="E3" s="311"/>
      <c r="F3" s="311"/>
      <c r="G3" s="1"/>
      <c r="H3" s="1"/>
      <c r="I3" s="1"/>
      <c r="J3" s="1"/>
      <c r="K3" s="1"/>
      <c r="L3" s="1"/>
      <c r="M3" s="1"/>
      <c r="N3" s="1"/>
      <c r="O3" s="1"/>
      <c r="P3" s="1"/>
      <c r="Q3" s="1"/>
      <c r="R3" s="1"/>
      <c r="S3" s="1"/>
      <c r="T3" s="1"/>
      <c r="U3" s="1"/>
      <c r="V3" s="1"/>
      <c r="W3" s="1"/>
      <c r="X3" s="1"/>
      <c r="Y3" s="1"/>
      <c r="Z3" s="1"/>
    </row>
    <row r="4" spans="1:26" ht="8.25" customHeight="1">
      <c r="A4" s="4"/>
      <c r="B4" s="347"/>
      <c r="C4" s="311"/>
      <c r="D4" s="311"/>
      <c r="E4" s="311"/>
      <c r="F4" s="311"/>
      <c r="G4" s="1"/>
      <c r="H4" s="1"/>
      <c r="I4" s="1"/>
      <c r="J4" s="1"/>
      <c r="K4" s="1"/>
      <c r="L4" s="1"/>
      <c r="M4" s="1"/>
      <c r="N4" s="1"/>
      <c r="O4" s="1"/>
      <c r="P4" s="1"/>
      <c r="Q4" s="1"/>
      <c r="R4" s="1"/>
      <c r="S4" s="1"/>
      <c r="T4" s="1"/>
      <c r="U4" s="1"/>
      <c r="V4" s="1"/>
      <c r="W4" s="1"/>
      <c r="X4" s="1"/>
      <c r="Y4" s="1"/>
      <c r="Z4" s="1"/>
    </row>
    <row r="5" spans="1:26" ht="20.25" customHeight="1">
      <c r="A5" s="4"/>
      <c r="B5" s="347" t="s">
        <v>632</v>
      </c>
      <c r="C5" s="311"/>
      <c r="D5" s="311"/>
      <c r="E5" s="311"/>
      <c r="F5" s="311"/>
      <c r="G5" s="1"/>
      <c r="H5" s="1"/>
      <c r="I5" s="1"/>
      <c r="J5" s="1"/>
      <c r="K5" s="1"/>
      <c r="L5" s="1"/>
      <c r="M5" s="1"/>
      <c r="N5" s="1"/>
      <c r="O5" s="1"/>
      <c r="P5" s="1"/>
      <c r="Q5" s="1"/>
      <c r="R5" s="1"/>
      <c r="S5" s="1"/>
      <c r="T5" s="1"/>
      <c r="U5" s="1"/>
      <c r="V5" s="1"/>
      <c r="W5" s="1"/>
      <c r="X5" s="1"/>
      <c r="Y5" s="1"/>
      <c r="Z5" s="1"/>
    </row>
    <row r="6" spans="1:26" ht="32.25" customHeight="1">
      <c r="A6" s="4"/>
      <c r="B6" s="347" t="s">
        <v>633</v>
      </c>
      <c r="C6" s="311"/>
      <c r="D6" s="311"/>
      <c r="E6" s="311"/>
      <c r="F6" s="311"/>
      <c r="G6" s="1"/>
      <c r="H6" s="1"/>
      <c r="I6" s="1"/>
      <c r="J6" s="1"/>
      <c r="K6" s="1"/>
      <c r="L6" s="1"/>
      <c r="M6" s="1"/>
      <c r="N6" s="1"/>
      <c r="O6" s="1"/>
      <c r="P6" s="1"/>
      <c r="Q6" s="1"/>
      <c r="R6" s="1"/>
      <c r="S6" s="1"/>
      <c r="T6" s="1"/>
      <c r="U6" s="1"/>
      <c r="V6" s="1"/>
      <c r="W6" s="1"/>
      <c r="X6" s="1"/>
      <c r="Y6" s="1"/>
      <c r="Z6" s="1"/>
    </row>
    <row r="7" spans="1:26" ht="73.5" customHeight="1">
      <c r="A7" s="4"/>
      <c r="B7" s="347" t="s">
        <v>634</v>
      </c>
      <c r="C7" s="311"/>
      <c r="D7" s="311"/>
      <c r="E7" s="311"/>
      <c r="F7" s="311"/>
      <c r="G7" s="1"/>
      <c r="H7" s="1"/>
      <c r="I7" s="1"/>
      <c r="J7" s="1"/>
      <c r="K7" s="1"/>
      <c r="L7" s="1"/>
      <c r="M7" s="1"/>
      <c r="N7" s="1"/>
      <c r="O7" s="1"/>
      <c r="P7" s="1"/>
      <c r="Q7" s="1"/>
      <c r="R7" s="1"/>
      <c r="S7" s="1"/>
      <c r="T7" s="1"/>
      <c r="U7" s="1"/>
      <c r="V7" s="1"/>
      <c r="W7" s="1"/>
      <c r="X7" s="1"/>
      <c r="Y7" s="1"/>
      <c r="Z7" s="1"/>
    </row>
    <row r="8" spans="1:26" ht="30.75" customHeight="1">
      <c r="A8" s="4"/>
      <c r="B8" s="347" t="s">
        <v>635</v>
      </c>
      <c r="C8" s="311"/>
      <c r="D8" s="311"/>
      <c r="E8" s="311"/>
      <c r="F8" s="311"/>
      <c r="G8" s="1"/>
      <c r="H8" s="1"/>
      <c r="I8" s="1"/>
      <c r="J8" s="1"/>
      <c r="K8" s="1"/>
      <c r="L8" s="1"/>
      <c r="M8" s="1"/>
      <c r="N8" s="1"/>
      <c r="O8" s="1"/>
      <c r="P8" s="1"/>
      <c r="Q8" s="1"/>
      <c r="R8" s="1"/>
      <c r="S8" s="1"/>
      <c r="T8" s="1"/>
      <c r="U8" s="1"/>
      <c r="V8" s="1"/>
      <c r="W8" s="1"/>
      <c r="X8" s="1"/>
      <c r="Y8" s="1"/>
      <c r="Z8" s="1"/>
    </row>
    <row r="9" spans="1:26" ht="28.5" customHeight="1">
      <c r="A9" s="4"/>
      <c r="B9" s="347" t="s">
        <v>636</v>
      </c>
      <c r="C9" s="311"/>
      <c r="D9" s="311"/>
      <c r="E9" s="311"/>
      <c r="F9" s="311"/>
      <c r="G9" s="1"/>
      <c r="H9" s="1"/>
      <c r="I9" s="1"/>
      <c r="J9" s="1"/>
      <c r="K9" s="1"/>
      <c r="L9" s="1"/>
      <c r="M9" s="1"/>
      <c r="N9" s="1"/>
      <c r="O9" s="1"/>
      <c r="P9" s="1"/>
      <c r="Q9" s="1"/>
      <c r="R9" s="1"/>
      <c r="S9" s="1"/>
      <c r="T9" s="1"/>
      <c r="U9" s="1"/>
      <c r="V9" s="1"/>
      <c r="W9" s="1"/>
      <c r="X9" s="1"/>
      <c r="Y9" s="1"/>
      <c r="Z9" s="1"/>
    </row>
    <row r="10" spans="1:26" ht="44.25" customHeight="1">
      <c r="A10" s="4"/>
      <c r="B10" s="347" t="s">
        <v>637</v>
      </c>
      <c r="C10" s="311"/>
      <c r="D10" s="311"/>
      <c r="E10" s="311"/>
      <c r="F10" s="311"/>
      <c r="G10" s="1"/>
      <c r="H10" s="1"/>
      <c r="I10" s="1"/>
      <c r="J10" s="1"/>
      <c r="K10" s="1"/>
      <c r="L10" s="1"/>
      <c r="M10" s="1"/>
      <c r="N10" s="1"/>
      <c r="O10" s="1"/>
      <c r="P10" s="1"/>
      <c r="Q10" s="1"/>
      <c r="R10" s="1"/>
      <c r="S10" s="1"/>
      <c r="T10" s="1"/>
      <c r="U10" s="1"/>
      <c r="V10" s="1"/>
      <c r="W10" s="1"/>
      <c r="X10" s="1"/>
      <c r="Y10" s="1"/>
      <c r="Z10" s="1"/>
    </row>
    <row r="11" spans="1:26" ht="31.5" customHeight="1">
      <c r="A11" s="4"/>
      <c r="B11" s="347" t="s">
        <v>638</v>
      </c>
      <c r="C11" s="311"/>
      <c r="D11" s="311"/>
      <c r="E11" s="311"/>
      <c r="F11" s="311"/>
      <c r="G11" s="1"/>
      <c r="H11" s="1"/>
      <c r="I11" s="1"/>
      <c r="J11" s="1"/>
      <c r="K11" s="1"/>
      <c r="L11" s="1"/>
      <c r="M11" s="1"/>
      <c r="N11" s="1"/>
      <c r="O11" s="1"/>
      <c r="P11" s="1"/>
      <c r="Q11" s="1"/>
      <c r="R11" s="1"/>
      <c r="S11" s="1"/>
      <c r="T11" s="1"/>
      <c r="U11" s="1"/>
      <c r="V11" s="1"/>
      <c r="W11" s="1"/>
      <c r="X11" s="1"/>
      <c r="Y11" s="1"/>
      <c r="Z11" s="1"/>
    </row>
    <row r="12" spans="1:26" ht="31.5" customHeight="1">
      <c r="A12" s="4"/>
      <c r="B12" s="347" t="s">
        <v>639</v>
      </c>
      <c r="C12" s="311"/>
      <c r="D12" s="311"/>
      <c r="E12" s="311"/>
      <c r="F12" s="311"/>
      <c r="G12" s="1"/>
      <c r="H12" s="1"/>
      <c r="I12" s="1"/>
      <c r="J12" s="1"/>
      <c r="K12" s="1"/>
      <c r="L12" s="1"/>
      <c r="M12" s="1"/>
      <c r="N12" s="1"/>
      <c r="O12" s="1"/>
      <c r="P12" s="1"/>
      <c r="Q12" s="1"/>
      <c r="R12" s="1"/>
      <c r="S12" s="1"/>
      <c r="T12" s="1"/>
      <c r="U12" s="1"/>
      <c r="V12" s="1"/>
      <c r="W12" s="1"/>
      <c r="X12" s="1"/>
      <c r="Y12" s="1"/>
      <c r="Z12" s="1"/>
    </row>
    <row r="13" spans="1:26" ht="65.25" customHeight="1">
      <c r="A13" s="4"/>
      <c r="B13" s="347" t="s">
        <v>640</v>
      </c>
      <c r="C13" s="311"/>
      <c r="D13" s="311"/>
      <c r="E13" s="311"/>
      <c r="F13" s="311"/>
      <c r="G13" s="1"/>
      <c r="H13" s="1"/>
      <c r="I13" s="1"/>
      <c r="J13" s="1"/>
      <c r="K13" s="1"/>
      <c r="L13" s="1"/>
      <c r="M13" s="1"/>
      <c r="N13" s="1"/>
      <c r="O13" s="1"/>
      <c r="P13" s="1"/>
      <c r="Q13" s="1"/>
      <c r="R13" s="1"/>
      <c r="S13" s="1"/>
      <c r="T13" s="1"/>
      <c r="U13" s="1"/>
      <c r="V13" s="1"/>
      <c r="W13" s="1"/>
      <c r="X13" s="1"/>
      <c r="Y13" s="1"/>
      <c r="Z13" s="1"/>
    </row>
    <row r="14" spans="1:26" ht="13.5" customHeight="1">
      <c r="A14" s="4"/>
      <c r="B14" s="352" t="s">
        <v>641</v>
      </c>
      <c r="C14" s="311"/>
      <c r="D14" s="311"/>
      <c r="E14" s="311"/>
      <c r="F14" s="311"/>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642</v>
      </c>
      <c r="D15" s="347" t="s">
        <v>643</v>
      </c>
      <c r="E15" s="311"/>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644</v>
      </c>
      <c r="D16" s="347" t="s">
        <v>645</v>
      </c>
      <c r="E16" s="311"/>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646</v>
      </c>
      <c r="D17" s="347" t="s">
        <v>647</v>
      </c>
      <c r="E17" s="311"/>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347" t="s">
        <v>649</v>
      </c>
      <c r="E18" s="311"/>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47" t="s">
        <v>651</v>
      </c>
      <c r="C20" s="311"/>
      <c r="D20" s="311"/>
      <c r="E20" s="311"/>
      <c r="F20" s="311"/>
      <c r="G20" s="1"/>
      <c r="H20" s="1"/>
      <c r="I20" s="1"/>
      <c r="J20" s="1"/>
      <c r="K20" s="1"/>
      <c r="L20" s="1"/>
      <c r="M20" s="1"/>
      <c r="N20" s="1"/>
      <c r="O20" s="1"/>
      <c r="P20" s="1"/>
      <c r="Q20" s="1"/>
      <c r="R20" s="1"/>
      <c r="S20" s="1"/>
      <c r="T20" s="1"/>
      <c r="U20" s="1"/>
      <c r="V20" s="1"/>
      <c r="W20" s="1"/>
      <c r="X20" s="1"/>
      <c r="Y20" s="1"/>
      <c r="Z20" s="1"/>
    </row>
    <row r="21" spans="1:26" ht="32.25" customHeight="1">
      <c r="A21" s="4"/>
      <c r="B21" s="347" t="s">
        <v>652</v>
      </c>
      <c r="C21" s="311"/>
      <c r="D21" s="311"/>
      <c r="E21" s="311"/>
      <c r="F21" s="311"/>
      <c r="G21" s="1"/>
      <c r="H21" s="1"/>
      <c r="I21" s="1"/>
      <c r="J21" s="1"/>
      <c r="K21" s="1"/>
      <c r="L21" s="1"/>
      <c r="M21" s="1"/>
      <c r="N21" s="1"/>
      <c r="O21" s="1"/>
      <c r="P21" s="1"/>
      <c r="Q21" s="1"/>
      <c r="R21" s="1"/>
      <c r="S21" s="1"/>
      <c r="T21" s="1"/>
      <c r="U21" s="1"/>
      <c r="V21" s="1"/>
      <c r="W21" s="1"/>
      <c r="X21" s="1"/>
      <c r="Y21" s="1"/>
      <c r="Z21" s="1"/>
    </row>
    <row r="22" spans="1:26" ht="39.75" customHeight="1">
      <c r="A22" s="4"/>
      <c r="B22" s="347" t="s">
        <v>653</v>
      </c>
      <c r="C22" s="311"/>
      <c r="D22" s="311"/>
      <c r="E22" s="311"/>
      <c r="F22" s="311"/>
      <c r="G22" s="1"/>
      <c r="H22" s="1"/>
      <c r="I22" s="1"/>
      <c r="J22" s="1"/>
      <c r="K22" s="1"/>
      <c r="L22" s="1"/>
      <c r="M22" s="1"/>
      <c r="N22" s="1"/>
      <c r="O22" s="1"/>
      <c r="P22" s="1"/>
      <c r="Q22" s="1"/>
      <c r="R22" s="1"/>
      <c r="S22" s="1"/>
      <c r="T22" s="1"/>
      <c r="U22" s="1"/>
      <c r="V22" s="1"/>
      <c r="W22" s="1"/>
      <c r="X22" s="1"/>
      <c r="Y22" s="1"/>
      <c r="Z22" s="1"/>
    </row>
    <row r="23" spans="1:26" ht="25.5" customHeight="1">
      <c r="A23" s="4"/>
      <c r="B23" s="347" t="s">
        <v>654</v>
      </c>
      <c r="C23" s="311"/>
      <c r="D23" s="311"/>
      <c r="E23" s="311"/>
      <c r="F23" s="311"/>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1" t="s">
        <v>655</v>
      </c>
      <c r="C25" s="311"/>
      <c r="D25" s="311"/>
      <c r="E25" s="311"/>
      <c r="F25" s="311"/>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8" t="s">
        <v>656</v>
      </c>
      <c r="C27" s="311"/>
      <c r="D27" s="311"/>
      <c r="E27" s="311"/>
      <c r="F27" s="311"/>
      <c r="G27" s="1"/>
      <c r="H27" s="1"/>
      <c r="I27" s="1"/>
      <c r="J27" s="1"/>
      <c r="K27" s="1"/>
      <c r="L27" s="1"/>
      <c r="M27" s="1"/>
      <c r="N27" s="1"/>
      <c r="O27" s="1"/>
      <c r="P27" s="1"/>
      <c r="Q27" s="1"/>
      <c r="R27" s="1"/>
      <c r="S27" s="1"/>
      <c r="T27" s="1"/>
      <c r="U27" s="1"/>
      <c r="V27" s="1"/>
      <c r="W27" s="1"/>
      <c r="X27" s="1"/>
      <c r="Y27" s="1"/>
      <c r="Z27" s="1"/>
    </row>
    <row r="28" spans="1:26" ht="12.75" customHeight="1">
      <c r="A28" s="4"/>
      <c r="B28" s="419"/>
      <c r="C28" s="311"/>
      <c r="D28" s="311"/>
      <c r="E28" s="311"/>
      <c r="F28" s="311"/>
      <c r="G28" s="1"/>
      <c r="H28" s="1"/>
      <c r="I28" s="1"/>
      <c r="J28" s="1"/>
      <c r="K28" s="1"/>
      <c r="L28" s="1"/>
      <c r="M28" s="1"/>
      <c r="N28" s="1"/>
      <c r="O28" s="1"/>
      <c r="P28" s="1"/>
      <c r="Q28" s="1"/>
      <c r="R28" s="1"/>
      <c r="S28" s="1"/>
      <c r="T28" s="1"/>
      <c r="U28" s="1"/>
      <c r="V28" s="1"/>
      <c r="W28" s="1"/>
      <c r="X28" s="1"/>
      <c r="Y28" s="1"/>
      <c r="Z28" s="1"/>
    </row>
    <row r="29" spans="1:26" ht="43.5" customHeight="1">
      <c r="A29" s="4" t="s">
        <v>657</v>
      </c>
      <c r="B29" s="347" t="s">
        <v>658</v>
      </c>
      <c r="C29" s="311"/>
      <c r="D29" s="311"/>
      <c r="E29" s="311"/>
      <c r="F29" s="311"/>
      <c r="G29" s="1"/>
      <c r="H29" s="1"/>
      <c r="I29" s="1"/>
      <c r="J29" s="1"/>
      <c r="K29" s="1"/>
      <c r="L29" s="1"/>
      <c r="M29" s="1"/>
      <c r="N29" s="1"/>
      <c r="O29" s="1"/>
      <c r="P29" s="1"/>
      <c r="Q29" s="1"/>
      <c r="R29" s="1"/>
      <c r="S29" s="1"/>
      <c r="T29" s="1"/>
      <c r="U29" s="1"/>
      <c r="V29" s="1"/>
      <c r="W29" s="1"/>
      <c r="X29" s="1"/>
      <c r="Y29" s="1"/>
      <c r="Z29" s="1"/>
    </row>
    <row r="30" spans="1:26" ht="27" customHeight="1">
      <c r="A30" s="4"/>
      <c r="B30" s="347" t="s">
        <v>659</v>
      </c>
      <c r="C30" s="311"/>
      <c r="D30" s="311"/>
      <c r="E30" s="311"/>
      <c r="F30" s="311"/>
      <c r="G30" s="1"/>
      <c r="H30" s="1"/>
      <c r="I30" s="1"/>
      <c r="J30" s="1"/>
      <c r="K30" s="1"/>
      <c r="L30" s="1"/>
      <c r="M30" s="1"/>
      <c r="N30" s="1"/>
      <c r="O30" s="1"/>
      <c r="P30" s="1"/>
      <c r="Q30" s="1"/>
      <c r="R30" s="1"/>
      <c r="S30" s="1"/>
      <c r="T30" s="1"/>
      <c r="U30" s="1"/>
      <c r="V30" s="1"/>
      <c r="W30" s="1"/>
      <c r="X30" s="1"/>
      <c r="Y30" s="1"/>
      <c r="Z30" s="1"/>
    </row>
    <row r="31" spans="1:26" ht="12.75" customHeight="1">
      <c r="A31" s="4"/>
      <c r="B31" s="347" t="s">
        <v>660</v>
      </c>
      <c r="C31" s="311"/>
      <c r="D31" s="311"/>
      <c r="E31" s="311"/>
      <c r="F31" s="311"/>
      <c r="G31" s="1"/>
      <c r="H31" s="1"/>
      <c r="I31" s="1"/>
      <c r="J31" s="1"/>
      <c r="K31" s="1"/>
      <c r="L31" s="1"/>
      <c r="M31" s="1"/>
      <c r="N31" s="1"/>
      <c r="O31" s="1"/>
      <c r="P31" s="1"/>
      <c r="Q31" s="1"/>
      <c r="R31" s="1"/>
      <c r="S31" s="1"/>
      <c r="T31" s="1"/>
      <c r="U31" s="1"/>
      <c r="V31" s="1"/>
      <c r="W31" s="1"/>
      <c r="X31" s="1"/>
      <c r="Y31" s="1"/>
      <c r="Z31" s="1"/>
    </row>
    <row r="32" spans="1:26" ht="27" customHeight="1">
      <c r="A32" s="4"/>
      <c r="B32" s="347" t="s">
        <v>661</v>
      </c>
      <c r="C32" s="311"/>
      <c r="D32" s="311"/>
      <c r="E32" s="311"/>
      <c r="F32" s="311"/>
      <c r="G32" s="1"/>
      <c r="H32" s="1"/>
      <c r="I32" s="1"/>
      <c r="J32" s="1"/>
      <c r="K32" s="1"/>
      <c r="L32" s="1"/>
      <c r="M32" s="1"/>
      <c r="N32" s="1"/>
      <c r="O32" s="1"/>
      <c r="P32" s="1"/>
      <c r="Q32" s="1"/>
      <c r="R32" s="1"/>
      <c r="S32" s="1"/>
      <c r="T32" s="1"/>
      <c r="U32" s="1"/>
      <c r="V32" s="1"/>
      <c r="W32" s="1"/>
      <c r="X32" s="1"/>
      <c r="Y32" s="1"/>
      <c r="Z32" s="1"/>
    </row>
    <row r="33" spans="1:26" ht="27" customHeight="1">
      <c r="A33" s="4"/>
      <c r="B33" s="347" t="s">
        <v>662</v>
      </c>
      <c r="C33" s="311"/>
      <c r="D33" s="311"/>
      <c r="E33" s="311"/>
      <c r="F33" s="311"/>
      <c r="G33" s="1"/>
      <c r="H33" s="1"/>
      <c r="I33" s="1"/>
      <c r="J33" s="1"/>
      <c r="K33" s="1"/>
      <c r="L33" s="1"/>
      <c r="M33" s="1"/>
      <c r="N33" s="1"/>
      <c r="O33" s="1"/>
      <c r="P33" s="1"/>
      <c r="Q33" s="1"/>
      <c r="R33" s="1"/>
      <c r="S33" s="1"/>
      <c r="T33" s="1"/>
      <c r="U33" s="1"/>
      <c r="V33" s="1"/>
      <c r="W33" s="1"/>
      <c r="X33" s="1"/>
      <c r="Y33" s="1"/>
      <c r="Z33" s="1"/>
    </row>
    <row r="34" spans="1:26" ht="13.5" customHeight="1">
      <c r="A34" s="4"/>
      <c r="B34" s="321" t="s">
        <v>663</v>
      </c>
      <c r="C34" s="311"/>
      <c r="D34" s="311"/>
      <c r="E34" s="311"/>
      <c r="F34" s="311"/>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47"/>
      <c r="C36" s="311"/>
      <c r="D36" s="311"/>
      <c r="E36" s="211" t="s">
        <v>664</v>
      </c>
      <c r="F36" s="212" t="s">
        <v>665</v>
      </c>
      <c r="G36" s="1"/>
      <c r="H36" s="1"/>
      <c r="I36" s="1"/>
      <c r="J36" s="1"/>
      <c r="K36" s="1"/>
      <c r="L36" s="1"/>
      <c r="M36" s="1"/>
      <c r="N36" s="1"/>
      <c r="O36" s="1"/>
      <c r="P36" s="1"/>
      <c r="Q36" s="1"/>
      <c r="R36" s="1"/>
      <c r="S36" s="1"/>
      <c r="T36" s="1"/>
      <c r="U36" s="1"/>
      <c r="V36" s="1"/>
      <c r="W36" s="1"/>
      <c r="X36" s="1"/>
      <c r="Y36" s="1"/>
      <c r="Z36" s="1"/>
    </row>
    <row r="37" spans="1:26" ht="27" customHeight="1">
      <c r="A37" s="4"/>
      <c r="B37" s="347" t="s">
        <v>666</v>
      </c>
      <c r="C37" s="311"/>
      <c r="D37" s="335"/>
      <c r="E37" s="213"/>
      <c r="F37" s="213" t="s">
        <v>1167</v>
      </c>
      <c r="G37" s="1"/>
      <c r="H37" s="1"/>
      <c r="I37" s="1"/>
      <c r="J37" s="1"/>
      <c r="K37" s="1"/>
      <c r="L37" s="1"/>
      <c r="M37" s="1"/>
      <c r="N37" s="1"/>
      <c r="O37" s="1"/>
      <c r="P37" s="1"/>
      <c r="Q37" s="1"/>
      <c r="R37" s="1"/>
      <c r="S37" s="1"/>
      <c r="T37" s="1"/>
      <c r="U37" s="1"/>
      <c r="V37" s="1"/>
      <c r="W37" s="1"/>
      <c r="X37" s="1"/>
      <c r="Y37" s="1"/>
      <c r="Z37" s="1"/>
    </row>
    <row r="38" spans="1:26" ht="12.75" customHeight="1">
      <c r="A38" s="4"/>
      <c r="B38" s="310" t="s">
        <v>667</v>
      </c>
      <c r="C38" s="311"/>
      <c r="D38" s="311"/>
      <c r="E38" s="311"/>
      <c r="F38" s="31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1156</v>
      </c>
      <c r="B40" s="417" t="s">
        <v>668</v>
      </c>
      <c r="C40" s="311"/>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58" t="s">
        <v>669</v>
      </c>
      <c r="C41" s="311"/>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58" t="s">
        <v>670</v>
      </c>
      <c r="C42" s="311"/>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5"/>
      <c r="C44" s="314"/>
      <c r="D44" s="315"/>
      <c r="E44" s="141" t="s">
        <v>671</v>
      </c>
      <c r="F44" s="214" t="s">
        <v>672</v>
      </c>
      <c r="G44" s="1"/>
      <c r="H44" s="1"/>
      <c r="I44" s="1"/>
      <c r="J44" s="1"/>
      <c r="K44" s="1"/>
      <c r="L44" s="1"/>
      <c r="M44" s="1"/>
      <c r="N44" s="1"/>
      <c r="O44" s="1"/>
      <c r="P44" s="1"/>
      <c r="Q44" s="1"/>
      <c r="R44" s="1"/>
      <c r="S44" s="1"/>
      <c r="T44" s="1"/>
      <c r="U44" s="1"/>
      <c r="V44" s="1"/>
      <c r="W44" s="1"/>
      <c r="X44" s="1"/>
      <c r="Y44" s="1"/>
      <c r="Z44" s="1"/>
    </row>
    <row r="45" spans="1:26" ht="12.75" customHeight="1">
      <c r="A45" s="4"/>
      <c r="B45" s="215" t="s">
        <v>673</v>
      </c>
      <c r="C45" s="216"/>
      <c r="D45" s="216"/>
      <c r="E45" s="181"/>
      <c r="F45" s="217"/>
      <c r="G45" s="1"/>
      <c r="H45" s="1"/>
      <c r="I45" s="1"/>
      <c r="J45" s="1"/>
      <c r="K45" s="1"/>
      <c r="L45" s="1"/>
      <c r="M45" s="1"/>
      <c r="N45" s="1"/>
      <c r="O45" s="1"/>
      <c r="P45" s="1"/>
      <c r="Q45" s="1"/>
      <c r="R45" s="1"/>
      <c r="S45" s="1"/>
      <c r="T45" s="1"/>
      <c r="U45" s="1"/>
      <c r="V45" s="1"/>
      <c r="W45" s="1"/>
      <c r="X45" s="1"/>
      <c r="Y45" s="1"/>
      <c r="Z45" s="1"/>
    </row>
    <row r="46" spans="1:26" ht="12.75" customHeight="1">
      <c r="A46" s="4"/>
      <c r="B46" s="412" t="s">
        <v>674</v>
      </c>
      <c r="C46" s="314"/>
      <c r="D46" s="315"/>
      <c r="E46" s="218">
        <v>25963051</v>
      </c>
      <c r="F46" s="218">
        <v>0</v>
      </c>
      <c r="G46" s="1"/>
      <c r="H46" s="1"/>
      <c r="I46" s="1"/>
      <c r="J46" s="1"/>
      <c r="K46" s="1"/>
      <c r="L46" s="1"/>
      <c r="M46" s="1"/>
      <c r="N46" s="1"/>
      <c r="O46" s="1"/>
      <c r="P46" s="1"/>
      <c r="Q46" s="1"/>
      <c r="R46" s="1"/>
      <c r="S46" s="1"/>
      <c r="T46" s="1"/>
      <c r="U46" s="1"/>
      <c r="V46" s="1"/>
      <c r="W46" s="1"/>
      <c r="X46" s="1"/>
      <c r="Y46" s="1"/>
      <c r="Z46" s="1"/>
    </row>
    <row r="47" spans="1:26" ht="26.25" customHeight="1">
      <c r="A47" s="4"/>
      <c r="B47" s="316" t="s">
        <v>675</v>
      </c>
      <c r="C47" s="314"/>
      <c r="D47" s="315"/>
      <c r="E47" s="218">
        <v>8736419</v>
      </c>
      <c r="F47" s="218">
        <v>43414</v>
      </c>
      <c r="G47" s="1"/>
      <c r="H47" s="1"/>
      <c r="I47" s="1"/>
      <c r="J47" s="1"/>
      <c r="K47" s="1"/>
      <c r="L47" s="1"/>
      <c r="M47" s="1"/>
      <c r="N47" s="1"/>
      <c r="O47" s="1"/>
      <c r="P47" s="1"/>
      <c r="Q47" s="1"/>
      <c r="R47" s="1"/>
      <c r="S47" s="1"/>
      <c r="T47" s="1"/>
      <c r="U47" s="1"/>
      <c r="V47" s="1"/>
      <c r="W47" s="1"/>
      <c r="X47" s="1"/>
      <c r="Y47" s="1"/>
      <c r="Z47" s="1"/>
    </row>
    <row r="48" spans="1:26" ht="40.5" customHeight="1">
      <c r="A48" s="4"/>
      <c r="B48" s="316" t="s">
        <v>676</v>
      </c>
      <c r="C48" s="314"/>
      <c r="D48" s="315"/>
      <c r="E48" s="218">
        <v>40819100</v>
      </c>
      <c r="F48" s="218">
        <v>8615579</v>
      </c>
      <c r="G48" s="1"/>
      <c r="H48" s="1"/>
      <c r="I48" s="1"/>
      <c r="J48" s="1"/>
      <c r="K48" s="1"/>
      <c r="L48" s="1"/>
      <c r="M48" s="1"/>
      <c r="N48" s="1"/>
      <c r="O48" s="1"/>
      <c r="P48" s="1"/>
      <c r="Q48" s="1"/>
      <c r="R48" s="1"/>
      <c r="S48" s="1"/>
      <c r="T48" s="1"/>
      <c r="U48" s="1"/>
      <c r="V48" s="1"/>
      <c r="W48" s="1"/>
      <c r="X48" s="1"/>
      <c r="Y48" s="1"/>
      <c r="Z48" s="1"/>
    </row>
    <row r="49" spans="1:26" ht="27.75" customHeight="1">
      <c r="A49" s="4"/>
      <c r="B49" s="316" t="s">
        <v>677</v>
      </c>
      <c r="C49" s="314"/>
      <c r="D49" s="315"/>
      <c r="E49" s="218">
        <v>2278704</v>
      </c>
      <c r="F49" s="218">
        <v>723822</v>
      </c>
      <c r="G49" s="1"/>
      <c r="H49" s="1"/>
      <c r="I49" s="1"/>
      <c r="J49" s="1"/>
      <c r="K49" s="1"/>
      <c r="L49" s="1"/>
      <c r="M49" s="1"/>
      <c r="N49" s="1"/>
      <c r="O49" s="1"/>
      <c r="P49" s="1"/>
      <c r="Q49" s="1"/>
      <c r="R49" s="1"/>
      <c r="S49" s="1"/>
      <c r="T49" s="1"/>
      <c r="U49" s="1"/>
      <c r="V49" s="1"/>
      <c r="W49" s="1"/>
      <c r="X49" s="1"/>
      <c r="Y49" s="1"/>
      <c r="Z49" s="1"/>
    </row>
    <row r="50" spans="1:26" ht="12.75" customHeight="1">
      <c r="A50" s="4"/>
      <c r="B50" s="412" t="s">
        <v>678</v>
      </c>
      <c r="C50" s="314"/>
      <c r="D50" s="315"/>
      <c r="E50" s="219">
        <f t="shared" ref="E50:F50" si="0">SUM(E46:E49)</f>
        <v>77797274</v>
      </c>
      <c r="F50" s="219">
        <f t="shared" si="0"/>
        <v>9382815</v>
      </c>
      <c r="G50" s="1"/>
      <c r="H50" s="1"/>
      <c r="I50" s="1"/>
      <c r="J50" s="1"/>
      <c r="K50" s="1"/>
      <c r="L50" s="1"/>
      <c r="M50" s="1"/>
      <c r="N50" s="1"/>
      <c r="O50" s="1"/>
      <c r="P50" s="1"/>
      <c r="Q50" s="1"/>
      <c r="R50" s="1"/>
      <c r="S50" s="1"/>
      <c r="T50" s="1"/>
      <c r="U50" s="1"/>
      <c r="V50" s="1"/>
      <c r="W50" s="1"/>
      <c r="X50" s="1"/>
      <c r="Y50" s="1"/>
      <c r="Z50" s="1"/>
    </row>
    <row r="51" spans="1:26" ht="12.75" customHeight="1">
      <c r="A51" s="4"/>
      <c r="B51" s="215" t="s">
        <v>679</v>
      </c>
      <c r="C51" s="216"/>
      <c r="D51" s="216"/>
      <c r="E51" s="181"/>
      <c r="F51" s="217"/>
      <c r="G51" s="1"/>
      <c r="H51" s="1"/>
      <c r="I51" s="1"/>
      <c r="J51" s="1"/>
      <c r="K51" s="1"/>
      <c r="L51" s="1"/>
      <c r="M51" s="1"/>
      <c r="N51" s="1"/>
      <c r="O51" s="1"/>
      <c r="P51" s="1"/>
      <c r="Q51" s="1"/>
      <c r="R51" s="1"/>
      <c r="S51" s="1"/>
      <c r="T51" s="1"/>
      <c r="U51" s="1"/>
      <c r="V51" s="1"/>
      <c r="W51" s="1"/>
      <c r="X51" s="1"/>
      <c r="Y51" s="1"/>
      <c r="Z51" s="1"/>
    </row>
    <row r="52" spans="1:26" ht="12.75" customHeight="1">
      <c r="A52" s="4"/>
      <c r="B52" s="316" t="s">
        <v>680</v>
      </c>
      <c r="C52" s="314"/>
      <c r="D52" s="315"/>
      <c r="E52" s="220">
        <v>37107402</v>
      </c>
      <c r="F52" s="220">
        <v>14008142</v>
      </c>
      <c r="G52" s="1"/>
      <c r="H52" s="1"/>
      <c r="I52" s="1"/>
      <c r="J52" s="1"/>
      <c r="K52" s="1"/>
      <c r="L52" s="1"/>
      <c r="M52" s="1"/>
      <c r="N52" s="1"/>
      <c r="O52" s="1"/>
      <c r="P52" s="1"/>
      <c r="Q52" s="1"/>
      <c r="R52" s="1"/>
      <c r="S52" s="1"/>
      <c r="T52" s="1"/>
      <c r="U52" s="1"/>
      <c r="V52" s="1"/>
      <c r="W52" s="1"/>
      <c r="X52" s="1"/>
      <c r="Y52" s="1"/>
      <c r="Z52" s="1"/>
    </row>
    <row r="53" spans="1:26" ht="12.75" customHeight="1">
      <c r="A53" s="4"/>
      <c r="B53" s="316" t="s">
        <v>681</v>
      </c>
      <c r="C53" s="314"/>
      <c r="D53" s="315"/>
      <c r="E53" s="220">
        <v>4784733</v>
      </c>
      <c r="F53" s="183"/>
      <c r="G53" s="1"/>
      <c r="H53" s="1"/>
      <c r="I53" s="1"/>
      <c r="J53" s="1"/>
      <c r="K53" s="1"/>
      <c r="L53" s="1"/>
      <c r="M53" s="1"/>
      <c r="N53" s="1"/>
      <c r="O53" s="1"/>
      <c r="P53" s="1"/>
      <c r="Q53" s="1"/>
      <c r="R53" s="1"/>
      <c r="S53" s="1"/>
      <c r="T53" s="1"/>
      <c r="U53" s="1"/>
      <c r="V53" s="1"/>
      <c r="W53" s="1"/>
      <c r="X53" s="1"/>
      <c r="Y53" s="1"/>
      <c r="Z53" s="1"/>
    </row>
    <row r="54" spans="1:26" ht="25.5" customHeight="1">
      <c r="A54" s="4"/>
      <c r="B54" s="316" t="s">
        <v>682</v>
      </c>
      <c r="C54" s="314"/>
      <c r="D54" s="315"/>
      <c r="E54" s="220"/>
      <c r="F54" s="221"/>
      <c r="G54" s="1"/>
      <c r="H54" s="1"/>
      <c r="I54" s="1"/>
      <c r="J54" s="1"/>
      <c r="K54" s="1"/>
      <c r="L54" s="1"/>
      <c r="M54" s="1"/>
      <c r="N54" s="1"/>
      <c r="O54" s="1"/>
      <c r="P54" s="1"/>
      <c r="Q54" s="1"/>
      <c r="R54" s="1"/>
      <c r="S54" s="1"/>
      <c r="T54" s="1"/>
      <c r="U54" s="1"/>
      <c r="V54" s="1"/>
      <c r="W54" s="1"/>
      <c r="X54" s="1"/>
      <c r="Y54" s="1"/>
      <c r="Z54" s="1"/>
    </row>
    <row r="55" spans="1:26" ht="12.75" customHeight="1">
      <c r="A55" s="4"/>
      <c r="B55" s="412" t="s">
        <v>683</v>
      </c>
      <c r="C55" s="314"/>
      <c r="D55" s="315"/>
      <c r="E55" s="219">
        <f>SUM(E52:E54)</f>
        <v>41892135</v>
      </c>
      <c r="F55" s="219">
        <f>SUM(F52,F54)</f>
        <v>14008142</v>
      </c>
      <c r="G55" s="1"/>
      <c r="H55" s="1"/>
      <c r="I55" s="1"/>
      <c r="J55" s="1"/>
      <c r="K55" s="1"/>
      <c r="L55" s="1"/>
      <c r="M55" s="1"/>
      <c r="N55" s="1"/>
      <c r="O55" s="1"/>
      <c r="P55" s="1"/>
      <c r="Q55" s="1"/>
      <c r="R55" s="1"/>
      <c r="S55" s="1"/>
      <c r="T55" s="1"/>
      <c r="U55" s="1"/>
      <c r="V55" s="1"/>
      <c r="W55" s="1"/>
      <c r="X55" s="1"/>
      <c r="Y55" s="1"/>
      <c r="Z55" s="1"/>
    </row>
    <row r="56" spans="1:26" ht="12.75" customHeight="1">
      <c r="A56" s="4"/>
      <c r="B56" s="412" t="s">
        <v>684</v>
      </c>
      <c r="C56" s="314"/>
      <c r="D56" s="315"/>
      <c r="E56" s="220">
        <v>2768153</v>
      </c>
      <c r="F56" s="220">
        <v>2801872</v>
      </c>
      <c r="G56" s="1"/>
      <c r="H56" s="1"/>
      <c r="I56" s="1"/>
      <c r="J56" s="1"/>
      <c r="K56" s="1"/>
      <c r="L56" s="1"/>
      <c r="M56" s="1"/>
      <c r="N56" s="1"/>
      <c r="O56" s="1"/>
      <c r="P56" s="1"/>
      <c r="Q56" s="1"/>
      <c r="R56" s="1"/>
      <c r="S56" s="1"/>
      <c r="T56" s="1"/>
      <c r="U56" s="1"/>
      <c r="V56" s="1"/>
      <c r="W56" s="1"/>
      <c r="X56" s="1"/>
      <c r="Y56" s="1"/>
      <c r="Z56" s="1"/>
    </row>
    <row r="57" spans="1:26" ht="42.75" customHeight="1">
      <c r="A57" s="4"/>
      <c r="B57" s="316" t="s">
        <v>685</v>
      </c>
      <c r="C57" s="314"/>
      <c r="D57" s="315"/>
      <c r="E57" s="220">
        <v>592875</v>
      </c>
      <c r="F57" s="220">
        <v>99913</v>
      </c>
      <c r="G57" s="1"/>
      <c r="H57" s="1"/>
      <c r="I57" s="1"/>
      <c r="J57" s="1"/>
      <c r="K57" s="1"/>
      <c r="L57" s="1"/>
      <c r="M57" s="1"/>
      <c r="N57" s="1"/>
      <c r="O57" s="1"/>
      <c r="P57" s="1"/>
      <c r="Q57" s="1"/>
      <c r="R57" s="1"/>
      <c r="S57" s="1"/>
      <c r="T57" s="1"/>
      <c r="U57" s="1"/>
      <c r="V57" s="1"/>
      <c r="W57" s="1"/>
      <c r="X57" s="1"/>
      <c r="Y57" s="1"/>
      <c r="Z57" s="1"/>
    </row>
    <row r="58" spans="1:26" ht="12.75" customHeight="1">
      <c r="A58" s="4"/>
      <c r="B58" s="412" t="s">
        <v>686</v>
      </c>
      <c r="C58" s="314"/>
      <c r="D58" s="315"/>
      <c r="E58" s="220"/>
      <c r="F58" s="220"/>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51" t="s">
        <v>688</v>
      </c>
      <c r="C60" s="311"/>
      <c r="D60" s="311"/>
      <c r="E60" s="311"/>
      <c r="F60" s="311"/>
      <c r="G60" s="1"/>
      <c r="H60" s="1"/>
      <c r="I60" s="1"/>
      <c r="J60" s="1"/>
      <c r="K60" s="1"/>
      <c r="L60" s="1"/>
      <c r="M60" s="1"/>
      <c r="N60" s="1"/>
      <c r="O60" s="1"/>
      <c r="P60" s="1"/>
      <c r="Q60" s="1"/>
      <c r="R60" s="1"/>
      <c r="S60" s="1"/>
      <c r="T60" s="1"/>
      <c r="U60" s="1"/>
      <c r="V60" s="1"/>
      <c r="W60" s="1"/>
      <c r="X60" s="1"/>
      <c r="Y60" s="1"/>
      <c r="Z60" s="1"/>
    </row>
    <row r="61" spans="1:26" ht="31.5" customHeight="1">
      <c r="A61" s="4"/>
      <c r="B61" s="351" t="s">
        <v>689</v>
      </c>
      <c r="C61" s="311"/>
      <c r="D61" s="311"/>
      <c r="E61" s="311"/>
      <c r="F61" s="311"/>
      <c r="G61" s="1"/>
      <c r="H61" s="1"/>
      <c r="I61" s="1"/>
      <c r="J61" s="1"/>
      <c r="K61" s="1"/>
      <c r="L61" s="1"/>
      <c r="M61" s="1"/>
      <c r="N61" s="1"/>
      <c r="O61" s="1"/>
      <c r="P61" s="1"/>
      <c r="Q61" s="1"/>
      <c r="R61" s="1"/>
      <c r="S61" s="1"/>
      <c r="T61" s="1"/>
      <c r="U61" s="1"/>
      <c r="V61" s="1"/>
      <c r="W61" s="1"/>
      <c r="X61" s="1"/>
      <c r="Y61" s="1"/>
      <c r="Z61" s="1"/>
    </row>
    <row r="62" spans="1:26" ht="15" customHeight="1">
      <c r="A62" s="4"/>
      <c r="B62" s="413" t="s">
        <v>690</v>
      </c>
      <c r="C62" s="311"/>
      <c r="D62" s="311"/>
      <c r="E62" s="311"/>
      <c r="F62" s="311"/>
      <c r="G62" s="1"/>
      <c r="H62" s="1"/>
      <c r="I62" s="1"/>
      <c r="J62" s="1"/>
      <c r="K62" s="1"/>
      <c r="L62" s="1"/>
      <c r="M62" s="1"/>
      <c r="N62" s="1"/>
      <c r="O62" s="1"/>
      <c r="P62" s="1"/>
      <c r="Q62" s="1"/>
      <c r="R62" s="1"/>
      <c r="S62" s="1"/>
      <c r="T62" s="1"/>
      <c r="U62" s="1"/>
      <c r="V62" s="1"/>
      <c r="W62" s="1"/>
      <c r="X62" s="1"/>
      <c r="Y62" s="1"/>
      <c r="Z62" s="1"/>
    </row>
    <row r="63" spans="1:26" ht="30" customHeight="1">
      <c r="A63" s="4"/>
      <c r="B63" s="310" t="s">
        <v>1143</v>
      </c>
      <c r="C63" s="311"/>
      <c r="D63" s="311"/>
      <c r="E63" s="311"/>
      <c r="F63" s="311"/>
      <c r="G63" s="1"/>
      <c r="H63" s="1"/>
      <c r="I63" s="1"/>
      <c r="J63" s="1"/>
      <c r="K63" s="1"/>
      <c r="L63" s="1"/>
      <c r="M63" s="1"/>
      <c r="N63" s="1"/>
      <c r="O63" s="1"/>
      <c r="P63" s="1"/>
      <c r="Q63" s="1"/>
      <c r="R63" s="1"/>
      <c r="S63" s="1"/>
      <c r="T63" s="1"/>
      <c r="U63" s="1"/>
      <c r="V63" s="1"/>
      <c r="W63" s="1"/>
      <c r="X63" s="1"/>
      <c r="Y63" s="1"/>
      <c r="Z63" s="1"/>
    </row>
    <row r="64" spans="1:26" ht="15" customHeight="1">
      <c r="A64" s="4"/>
      <c r="B64" s="321" t="s">
        <v>691</v>
      </c>
      <c r="C64" s="311"/>
      <c r="D64" s="311"/>
      <c r="E64" s="311"/>
      <c r="F64" s="311"/>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2"/>
      <c r="C66" s="223"/>
      <c r="D66" s="224" t="s">
        <v>1146</v>
      </c>
      <c r="E66" s="92" t="s">
        <v>692</v>
      </c>
      <c r="F66" s="92" t="s">
        <v>693</v>
      </c>
      <c r="G66" s="1"/>
      <c r="H66" s="1"/>
      <c r="I66" s="1"/>
      <c r="J66" s="1"/>
      <c r="K66" s="1"/>
      <c r="L66" s="1"/>
      <c r="M66" s="1"/>
      <c r="N66" s="1"/>
      <c r="O66" s="1"/>
      <c r="P66" s="1"/>
      <c r="Q66" s="1"/>
      <c r="R66" s="1"/>
      <c r="S66" s="1"/>
      <c r="T66" s="1"/>
      <c r="U66" s="1"/>
      <c r="V66" s="1"/>
      <c r="W66" s="1"/>
      <c r="X66" s="1"/>
      <c r="Y66" s="1"/>
      <c r="Z66" s="1"/>
    </row>
    <row r="67" spans="1:26" ht="24" customHeight="1">
      <c r="A67" s="4"/>
      <c r="B67" s="225" t="s">
        <v>135</v>
      </c>
      <c r="C67" s="226" t="s">
        <v>694</v>
      </c>
      <c r="D67" s="227">
        <v>2179</v>
      </c>
      <c r="E67" s="227">
        <v>9889</v>
      </c>
      <c r="F67" s="227">
        <v>2060</v>
      </c>
      <c r="G67" s="1"/>
      <c r="H67" s="1"/>
      <c r="I67" s="1"/>
      <c r="J67" s="1"/>
      <c r="K67" s="1"/>
      <c r="L67" s="1"/>
      <c r="M67" s="1"/>
      <c r="N67" s="1"/>
      <c r="O67" s="1"/>
      <c r="P67" s="1"/>
      <c r="Q67" s="1"/>
      <c r="R67" s="1"/>
      <c r="S67" s="1"/>
      <c r="T67" s="1"/>
      <c r="U67" s="1"/>
      <c r="V67" s="1"/>
      <c r="W67" s="1"/>
      <c r="X67" s="1"/>
      <c r="Y67" s="1"/>
      <c r="Z67" s="1"/>
    </row>
    <row r="68" spans="1:26" ht="24.75" customHeight="1">
      <c r="A68" s="4"/>
      <c r="B68" s="225" t="s">
        <v>137</v>
      </c>
      <c r="C68" s="226" t="s">
        <v>695</v>
      </c>
      <c r="D68" s="227">
        <v>1965</v>
      </c>
      <c r="E68" s="227">
        <v>8108</v>
      </c>
      <c r="F68" s="227">
        <v>1409</v>
      </c>
      <c r="G68" s="1"/>
      <c r="H68" s="1"/>
      <c r="I68" s="1"/>
      <c r="J68" s="1"/>
      <c r="K68" s="1"/>
      <c r="L68" s="1"/>
      <c r="M68" s="1"/>
      <c r="N68" s="1"/>
      <c r="O68" s="1"/>
      <c r="P68" s="1"/>
      <c r="Q68" s="1"/>
      <c r="R68" s="1"/>
      <c r="S68" s="1"/>
      <c r="T68" s="1"/>
      <c r="U68" s="1"/>
      <c r="V68" s="1"/>
      <c r="W68" s="1"/>
      <c r="X68" s="1"/>
      <c r="Y68" s="1"/>
      <c r="Z68" s="1"/>
    </row>
    <row r="69" spans="1:26" ht="12.75" customHeight="1">
      <c r="A69" s="4"/>
      <c r="B69" s="225" t="s">
        <v>138</v>
      </c>
      <c r="C69" s="226" t="s">
        <v>696</v>
      </c>
      <c r="D69" s="227">
        <v>1677</v>
      </c>
      <c r="E69" s="227">
        <v>7014</v>
      </c>
      <c r="F69" s="227">
        <v>1234</v>
      </c>
      <c r="G69" s="1"/>
      <c r="H69" s="1"/>
      <c r="I69" s="1"/>
      <c r="J69" s="1"/>
      <c r="K69" s="1"/>
      <c r="L69" s="1"/>
      <c r="M69" s="1"/>
      <c r="N69" s="1"/>
      <c r="O69" s="1"/>
      <c r="P69" s="1"/>
      <c r="Q69" s="1"/>
      <c r="R69" s="1"/>
      <c r="S69" s="1"/>
      <c r="T69" s="1"/>
      <c r="U69" s="1"/>
      <c r="V69" s="1"/>
      <c r="W69" s="1"/>
      <c r="X69" s="1"/>
      <c r="Y69" s="1"/>
      <c r="Z69" s="1"/>
    </row>
    <row r="70" spans="1:26" ht="12.75" customHeight="1">
      <c r="A70" s="4"/>
      <c r="B70" s="225" t="s">
        <v>140</v>
      </c>
      <c r="C70" s="226" t="s">
        <v>697</v>
      </c>
      <c r="D70" s="227">
        <v>1659</v>
      </c>
      <c r="E70" s="227">
        <v>6872</v>
      </c>
      <c r="F70" s="227">
        <v>1095</v>
      </c>
      <c r="G70" s="1"/>
      <c r="H70" s="1"/>
      <c r="I70" s="1"/>
      <c r="J70" s="1"/>
      <c r="K70" s="1"/>
      <c r="L70" s="1"/>
      <c r="M70" s="1"/>
      <c r="N70" s="1"/>
      <c r="O70" s="1"/>
      <c r="P70" s="1"/>
      <c r="Q70" s="1"/>
      <c r="R70" s="1"/>
      <c r="S70" s="1"/>
      <c r="T70" s="1"/>
      <c r="U70" s="1"/>
      <c r="V70" s="1"/>
      <c r="W70" s="1"/>
      <c r="X70" s="1"/>
      <c r="Y70" s="1"/>
      <c r="Z70" s="1"/>
    </row>
    <row r="71" spans="1:26" ht="12.75" customHeight="1">
      <c r="A71" s="4"/>
      <c r="B71" s="225" t="s">
        <v>142</v>
      </c>
      <c r="C71" s="226" t="s">
        <v>698</v>
      </c>
      <c r="D71" s="227">
        <v>1607</v>
      </c>
      <c r="E71" s="227">
        <v>6538</v>
      </c>
      <c r="F71" s="227">
        <v>996</v>
      </c>
      <c r="G71" s="1"/>
      <c r="H71" s="1"/>
      <c r="I71" s="1"/>
      <c r="J71" s="1"/>
      <c r="K71" s="1"/>
      <c r="L71" s="1"/>
      <c r="M71" s="1"/>
      <c r="N71" s="1"/>
      <c r="O71" s="1"/>
      <c r="P71" s="1"/>
      <c r="Q71" s="1"/>
      <c r="R71" s="1"/>
      <c r="S71" s="1"/>
      <c r="T71" s="1"/>
      <c r="U71" s="1"/>
      <c r="V71" s="1"/>
      <c r="W71" s="1"/>
      <c r="X71" s="1"/>
      <c r="Y71" s="1"/>
      <c r="Z71" s="1"/>
    </row>
    <row r="72" spans="1:26" ht="12.75" customHeight="1">
      <c r="A72" s="4"/>
      <c r="B72" s="225" t="s">
        <v>144</v>
      </c>
      <c r="C72" s="226" t="s">
        <v>699</v>
      </c>
      <c r="D72" s="227">
        <v>1550</v>
      </c>
      <c r="E72" s="227">
        <v>6489</v>
      </c>
      <c r="F72" s="227">
        <v>1006</v>
      </c>
      <c r="G72" s="1"/>
      <c r="H72" s="1"/>
      <c r="I72" s="1"/>
      <c r="J72" s="1"/>
      <c r="K72" s="1"/>
      <c r="L72" s="1"/>
      <c r="M72" s="1"/>
      <c r="N72" s="1"/>
      <c r="O72" s="1"/>
      <c r="P72" s="1"/>
      <c r="Q72" s="1"/>
      <c r="R72" s="1"/>
      <c r="S72" s="1"/>
      <c r="T72" s="1"/>
      <c r="U72" s="1"/>
      <c r="V72" s="1"/>
      <c r="W72" s="1"/>
      <c r="X72" s="1"/>
      <c r="Y72" s="1"/>
      <c r="Z72" s="1"/>
    </row>
    <row r="73" spans="1:26" ht="12.75" customHeight="1">
      <c r="A73" s="4"/>
      <c r="B73" s="225" t="s">
        <v>145</v>
      </c>
      <c r="C73" s="226" t="s">
        <v>700</v>
      </c>
      <c r="D73" s="227">
        <v>85</v>
      </c>
      <c r="E73" s="227">
        <v>250</v>
      </c>
      <c r="F73" s="227">
        <v>8</v>
      </c>
      <c r="G73" s="1"/>
      <c r="H73" s="1"/>
      <c r="I73" s="1"/>
      <c r="J73" s="1"/>
      <c r="K73" s="1"/>
      <c r="L73" s="1"/>
      <c r="M73" s="1"/>
      <c r="N73" s="1"/>
      <c r="O73" s="1"/>
      <c r="P73" s="1"/>
      <c r="Q73" s="1"/>
      <c r="R73" s="1"/>
      <c r="S73" s="1"/>
      <c r="T73" s="1"/>
      <c r="U73" s="1"/>
      <c r="V73" s="1"/>
      <c r="W73" s="1"/>
      <c r="X73" s="1"/>
      <c r="Y73" s="1"/>
      <c r="Z73" s="1"/>
    </row>
    <row r="74" spans="1:26" ht="12.75" customHeight="1">
      <c r="A74" s="4"/>
      <c r="B74" s="225" t="s">
        <v>147</v>
      </c>
      <c r="C74" s="226" t="s">
        <v>701</v>
      </c>
      <c r="D74" s="227">
        <v>437</v>
      </c>
      <c r="E74" s="227">
        <v>1957</v>
      </c>
      <c r="F74" s="227">
        <v>245</v>
      </c>
      <c r="G74" s="1"/>
      <c r="H74" s="1"/>
      <c r="I74" s="1"/>
      <c r="J74" s="1"/>
      <c r="K74" s="1"/>
      <c r="L74" s="1"/>
      <c r="M74" s="1"/>
      <c r="N74" s="1"/>
      <c r="O74" s="1"/>
      <c r="P74" s="1"/>
      <c r="Q74" s="1"/>
      <c r="R74" s="1"/>
      <c r="S74" s="1"/>
      <c r="T74" s="1"/>
      <c r="U74" s="1"/>
      <c r="V74" s="1"/>
      <c r="W74" s="1"/>
      <c r="X74" s="1"/>
      <c r="Y74" s="1"/>
      <c r="Z74" s="1"/>
    </row>
    <row r="75" spans="1:26" ht="12.75" customHeight="1">
      <c r="A75" s="4"/>
      <c r="B75" s="225" t="s">
        <v>702</v>
      </c>
      <c r="C75" s="226" t="s">
        <v>703</v>
      </c>
      <c r="D75" s="228">
        <v>0.84799999999999998</v>
      </c>
      <c r="E75" s="228">
        <v>0.83599999999999997</v>
      </c>
      <c r="F75" s="228">
        <v>0.76100000000000001</v>
      </c>
      <c r="G75" s="1"/>
      <c r="H75" s="1"/>
      <c r="I75" s="1"/>
      <c r="J75" s="1"/>
      <c r="K75" s="1"/>
      <c r="L75" s="1"/>
      <c r="M75" s="1"/>
      <c r="N75" s="1"/>
      <c r="O75" s="1"/>
      <c r="P75" s="1"/>
      <c r="Q75" s="1"/>
      <c r="R75" s="1"/>
      <c r="S75" s="1"/>
      <c r="T75" s="1"/>
      <c r="U75" s="1"/>
      <c r="V75" s="1"/>
      <c r="W75" s="1"/>
      <c r="X75" s="1"/>
      <c r="Y75" s="1"/>
      <c r="Z75" s="1"/>
    </row>
    <row r="76" spans="1:26" ht="12.75" customHeight="1">
      <c r="A76" s="4"/>
      <c r="B76" s="225" t="s">
        <v>704</v>
      </c>
      <c r="C76" s="226" t="s">
        <v>705</v>
      </c>
      <c r="D76" s="229">
        <v>20398</v>
      </c>
      <c r="E76" s="229">
        <v>18155</v>
      </c>
      <c r="F76" s="229">
        <v>11887</v>
      </c>
      <c r="G76" s="1"/>
      <c r="H76" s="1"/>
      <c r="I76" s="1"/>
      <c r="J76" s="1"/>
      <c r="K76" s="1"/>
      <c r="L76" s="1"/>
      <c r="M76" s="1"/>
      <c r="N76" s="1"/>
      <c r="O76" s="1"/>
      <c r="P76" s="1"/>
      <c r="Q76" s="1"/>
      <c r="R76" s="1"/>
      <c r="S76" s="1"/>
      <c r="T76" s="1"/>
      <c r="U76" s="1"/>
      <c r="V76" s="1"/>
      <c r="W76" s="1"/>
      <c r="X76" s="1"/>
      <c r="Y76" s="1"/>
      <c r="Z76" s="1"/>
    </row>
    <row r="77" spans="1:26" ht="12.75" customHeight="1">
      <c r="A77" s="4"/>
      <c r="B77" s="230" t="s">
        <v>706</v>
      </c>
      <c r="C77" s="231" t="s">
        <v>707</v>
      </c>
      <c r="D77" s="229">
        <v>13359</v>
      </c>
      <c r="E77" s="229">
        <v>11239</v>
      </c>
      <c r="F77" s="229">
        <v>4927</v>
      </c>
      <c r="G77" s="1"/>
      <c r="H77" s="1"/>
      <c r="I77" s="1"/>
      <c r="J77" s="1"/>
      <c r="K77" s="1"/>
      <c r="L77" s="1"/>
      <c r="M77" s="1"/>
      <c r="N77" s="1"/>
      <c r="O77" s="1"/>
      <c r="P77" s="1"/>
      <c r="Q77" s="1"/>
      <c r="R77" s="1"/>
      <c r="S77" s="1"/>
      <c r="T77" s="1"/>
      <c r="U77" s="1"/>
      <c r="V77" s="1"/>
      <c r="W77" s="1"/>
      <c r="X77" s="1"/>
      <c r="Y77" s="1"/>
      <c r="Z77" s="1"/>
    </row>
    <row r="78" spans="1:26" ht="36.75" customHeight="1">
      <c r="A78" s="4"/>
      <c r="B78" s="225" t="s">
        <v>708</v>
      </c>
      <c r="C78" s="226" t="s">
        <v>709</v>
      </c>
      <c r="D78" s="229">
        <v>5862</v>
      </c>
      <c r="E78" s="229">
        <v>5485</v>
      </c>
      <c r="F78" s="229">
        <v>4900</v>
      </c>
      <c r="G78" s="1"/>
      <c r="H78" s="1"/>
      <c r="I78" s="1"/>
      <c r="J78" s="1"/>
      <c r="K78" s="1"/>
      <c r="L78" s="1"/>
      <c r="M78" s="1"/>
      <c r="N78" s="1"/>
      <c r="O78" s="1"/>
      <c r="P78" s="1"/>
      <c r="Q78" s="1"/>
      <c r="R78" s="1"/>
      <c r="S78" s="1"/>
      <c r="T78" s="1"/>
      <c r="U78" s="1"/>
      <c r="V78" s="1"/>
      <c r="W78" s="1"/>
      <c r="X78" s="1"/>
      <c r="Y78" s="1"/>
      <c r="Z78" s="1"/>
    </row>
    <row r="79" spans="1:26" ht="12.75" customHeight="1">
      <c r="A79" s="4"/>
      <c r="B79" s="225" t="s">
        <v>710</v>
      </c>
      <c r="C79" s="226" t="s">
        <v>711</v>
      </c>
      <c r="D79" s="229">
        <v>3535</v>
      </c>
      <c r="E79" s="229">
        <v>4481</v>
      </c>
      <c r="F79" s="229">
        <v>4633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712</v>
      </c>
      <c r="B81" s="351" t="s">
        <v>713</v>
      </c>
      <c r="C81" s="311"/>
      <c r="D81" s="311"/>
      <c r="E81" s="311"/>
      <c r="F81" s="311"/>
      <c r="G81" s="1"/>
      <c r="H81" s="1"/>
      <c r="I81" s="1"/>
      <c r="J81" s="1"/>
      <c r="K81" s="1"/>
      <c r="L81" s="1"/>
      <c r="M81" s="1"/>
      <c r="N81" s="1"/>
      <c r="O81" s="1"/>
      <c r="P81" s="1"/>
      <c r="Q81" s="1"/>
      <c r="R81" s="1"/>
      <c r="S81" s="1"/>
      <c r="T81" s="1"/>
      <c r="U81" s="1"/>
      <c r="V81" s="1"/>
      <c r="W81" s="1"/>
      <c r="X81" s="1"/>
      <c r="Y81" s="1"/>
      <c r="Z81" s="1"/>
    </row>
    <row r="82" spans="1:26" ht="13.5" customHeight="1">
      <c r="A82" s="4"/>
      <c r="B82" s="310" t="s">
        <v>714</v>
      </c>
      <c r="C82" s="311"/>
      <c r="D82" s="311"/>
      <c r="E82" s="311"/>
      <c r="F82" s="311"/>
      <c r="G82" s="1"/>
      <c r="H82" s="1"/>
      <c r="I82" s="1"/>
      <c r="J82" s="1"/>
      <c r="K82" s="1"/>
      <c r="L82" s="1"/>
      <c r="M82" s="1"/>
      <c r="N82" s="1"/>
      <c r="O82" s="1"/>
      <c r="P82" s="1"/>
      <c r="Q82" s="1"/>
      <c r="R82" s="1"/>
      <c r="S82" s="1"/>
      <c r="T82" s="1"/>
      <c r="U82" s="1"/>
      <c r="V82" s="1"/>
      <c r="W82" s="1"/>
      <c r="X82" s="1"/>
      <c r="Y82" s="1"/>
      <c r="Z82" s="1"/>
    </row>
    <row r="83" spans="1:26" ht="24.75" customHeight="1">
      <c r="A83" s="4"/>
      <c r="B83" s="310" t="s">
        <v>1144</v>
      </c>
      <c r="C83" s="311"/>
      <c r="D83" s="311"/>
      <c r="E83" s="311"/>
      <c r="F83" s="311"/>
      <c r="G83" s="1"/>
      <c r="H83" s="1"/>
      <c r="I83" s="1"/>
      <c r="J83" s="1"/>
      <c r="K83" s="1"/>
      <c r="L83" s="1"/>
      <c r="M83" s="1"/>
      <c r="N83" s="1"/>
      <c r="O83" s="1"/>
      <c r="P83" s="1"/>
      <c r="Q83" s="1"/>
      <c r="R83" s="1"/>
      <c r="S83" s="1"/>
      <c r="T83" s="1"/>
      <c r="U83" s="1"/>
      <c r="V83" s="1"/>
      <c r="W83" s="1"/>
      <c r="X83" s="1"/>
      <c r="Y83" s="1"/>
      <c r="Z83" s="1"/>
    </row>
    <row r="84" spans="1:26" ht="23.25" customHeight="1">
      <c r="A84" s="4"/>
      <c r="B84" s="414" t="s">
        <v>663</v>
      </c>
      <c r="C84" s="304"/>
      <c r="D84" s="304"/>
      <c r="E84" s="304"/>
      <c r="F84" s="304"/>
      <c r="G84" s="1"/>
      <c r="H84" s="1"/>
      <c r="I84" s="1"/>
      <c r="J84" s="1"/>
      <c r="K84" s="1"/>
      <c r="L84" s="1"/>
      <c r="M84" s="1"/>
      <c r="N84" s="1"/>
      <c r="O84" s="1"/>
      <c r="P84" s="1"/>
      <c r="Q84" s="1"/>
      <c r="R84" s="1"/>
      <c r="S84" s="1"/>
      <c r="T84" s="1"/>
      <c r="U84" s="1"/>
      <c r="V84" s="1"/>
      <c r="W84" s="1"/>
      <c r="X84" s="1"/>
      <c r="Y84" s="1"/>
      <c r="Z84" s="1"/>
    </row>
    <row r="85" spans="1:26" ht="35.65" customHeight="1">
      <c r="A85" s="4"/>
      <c r="B85" s="222"/>
      <c r="C85" s="223"/>
      <c r="D85" s="92" t="s">
        <v>1147</v>
      </c>
      <c r="E85" s="92" t="s">
        <v>715</v>
      </c>
      <c r="F85" s="92" t="s">
        <v>693</v>
      </c>
      <c r="G85" s="1"/>
      <c r="H85" s="1"/>
      <c r="I85" s="1"/>
      <c r="J85" s="1"/>
      <c r="K85" s="1"/>
      <c r="L85" s="1"/>
      <c r="M85" s="1"/>
      <c r="N85" s="1"/>
      <c r="O85" s="1"/>
      <c r="P85" s="1"/>
      <c r="Q85" s="1"/>
      <c r="R85" s="1"/>
      <c r="S85" s="1"/>
      <c r="T85" s="1"/>
      <c r="U85" s="1"/>
      <c r="V85" s="1"/>
      <c r="W85" s="1"/>
      <c r="X85" s="1"/>
      <c r="Y85" s="1"/>
      <c r="Z85" s="1"/>
    </row>
    <row r="86" spans="1:26" ht="49.5" customHeight="1">
      <c r="A86" s="4"/>
      <c r="B86" s="232" t="s">
        <v>716</v>
      </c>
      <c r="C86" s="226" t="s">
        <v>717</v>
      </c>
      <c r="D86" s="227">
        <v>302</v>
      </c>
      <c r="E86" s="227">
        <v>1224</v>
      </c>
      <c r="F86" s="227">
        <v>131</v>
      </c>
      <c r="G86" s="1"/>
      <c r="H86" s="1"/>
      <c r="I86" s="1"/>
      <c r="J86" s="1"/>
      <c r="K86" s="1"/>
      <c r="L86" s="1"/>
      <c r="M86" s="1"/>
      <c r="N86" s="1"/>
      <c r="O86" s="1"/>
      <c r="P86" s="1"/>
      <c r="Q86" s="1"/>
      <c r="R86" s="1"/>
      <c r="S86" s="1"/>
      <c r="T86" s="1"/>
      <c r="U86" s="1"/>
      <c r="V86" s="1"/>
      <c r="W86" s="1"/>
      <c r="X86" s="1"/>
      <c r="Y86" s="1"/>
      <c r="Z86" s="1"/>
    </row>
    <row r="87" spans="1:26" ht="12.75" customHeight="1">
      <c r="A87" s="4"/>
      <c r="B87" s="232" t="s">
        <v>718</v>
      </c>
      <c r="C87" s="226" t="s">
        <v>719</v>
      </c>
      <c r="D87" s="233">
        <v>6492</v>
      </c>
      <c r="E87" s="233">
        <v>6373</v>
      </c>
      <c r="F87" s="233">
        <v>2941</v>
      </c>
      <c r="G87" s="1"/>
      <c r="H87" s="1"/>
      <c r="I87" s="1"/>
      <c r="J87" s="1"/>
      <c r="K87" s="1"/>
      <c r="L87" s="1"/>
      <c r="M87" s="1"/>
      <c r="N87" s="1"/>
      <c r="O87" s="1"/>
      <c r="P87" s="1"/>
      <c r="Q87" s="1"/>
      <c r="R87" s="1"/>
      <c r="S87" s="1"/>
      <c r="T87" s="1"/>
      <c r="U87" s="1"/>
      <c r="V87" s="1"/>
      <c r="W87" s="1"/>
      <c r="X87" s="1"/>
      <c r="Y87" s="1"/>
      <c r="Z87" s="1"/>
    </row>
    <row r="88" spans="1:26" ht="12.75" customHeight="1">
      <c r="A88" s="4"/>
      <c r="B88" s="232" t="s">
        <v>720</v>
      </c>
      <c r="C88" s="226" t="s">
        <v>721</v>
      </c>
      <c r="D88" s="227"/>
      <c r="E88" s="227"/>
      <c r="F88" s="227"/>
      <c r="G88" s="1"/>
      <c r="H88" s="1"/>
      <c r="I88" s="1"/>
      <c r="J88" s="1"/>
      <c r="K88" s="1"/>
      <c r="L88" s="1"/>
      <c r="M88" s="1"/>
      <c r="N88" s="1"/>
      <c r="O88" s="1"/>
      <c r="P88" s="1"/>
      <c r="Q88" s="1"/>
      <c r="R88" s="1"/>
      <c r="S88" s="1"/>
      <c r="T88" s="1"/>
      <c r="U88" s="1"/>
      <c r="V88" s="1"/>
      <c r="W88" s="1"/>
      <c r="X88" s="1"/>
      <c r="Y88" s="1"/>
      <c r="Z88" s="1"/>
    </row>
    <row r="89" spans="1:26" ht="12.75" customHeight="1">
      <c r="A89" s="4"/>
      <c r="B89" s="232" t="s">
        <v>722</v>
      </c>
      <c r="C89" s="226" t="s">
        <v>723</v>
      </c>
      <c r="D89" s="233"/>
      <c r="E89" s="233"/>
      <c r="F89" s="233"/>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4"/>
      <c r="C91" s="415" t="s">
        <v>724</v>
      </c>
      <c r="D91" s="311"/>
      <c r="E91" s="311"/>
      <c r="F91" s="311"/>
      <c r="G91" s="1"/>
      <c r="H91" s="1"/>
      <c r="I91" s="1"/>
      <c r="J91" s="1"/>
      <c r="K91" s="1"/>
      <c r="L91" s="1"/>
      <c r="M91" s="1"/>
      <c r="N91" s="1"/>
      <c r="O91" s="1"/>
      <c r="P91" s="1"/>
      <c r="Q91" s="1"/>
      <c r="R91" s="1"/>
      <c r="S91" s="1"/>
      <c r="T91" s="1"/>
      <c r="U91" s="1"/>
      <c r="V91" s="1"/>
      <c r="W91" s="1"/>
      <c r="X91" s="1"/>
      <c r="Y91" s="1"/>
      <c r="Z91" s="1"/>
    </row>
    <row r="92" spans="1:26" ht="14.25" customHeight="1">
      <c r="A92" s="4"/>
      <c r="B92" s="234"/>
      <c r="C92" s="118" t="s">
        <v>725</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4"/>
      <c r="C93" s="416" t="s">
        <v>726</v>
      </c>
      <c r="D93" s="311"/>
      <c r="E93" s="311"/>
      <c r="F93" s="311"/>
      <c r="G93" s="1"/>
      <c r="H93" s="1"/>
      <c r="I93" s="1"/>
      <c r="J93" s="1"/>
      <c r="K93" s="1"/>
      <c r="L93" s="1"/>
      <c r="M93" s="1"/>
      <c r="N93" s="1"/>
      <c r="O93" s="1"/>
      <c r="P93" s="1"/>
      <c r="Q93" s="1"/>
      <c r="R93" s="1"/>
      <c r="S93" s="1"/>
      <c r="T93" s="1"/>
      <c r="U93" s="1"/>
      <c r="V93" s="1"/>
      <c r="W93" s="1"/>
      <c r="X93" s="1"/>
      <c r="Y93" s="1"/>
      <c r="Z93" s="1"/>
    </row>
    <row r="94" spans="1:26" ht="14.25" customHeight="1">
      <c r="A94" s="4"/>
      <c r="B94" s="234"/>
      <c r="C94" s="408" t="s">
        <v>727</v>
      </c>
      <c r="D94" s="311"/>
      <c r="E94" s="311"/>
      <c r="F94" s="311"/>
      <c r="G94" s="1"/>
      <c r="H94" s="1"/>
      <c r="I94" s="1"/>
      <c r="J94" s="1"/>
      <c r="K94" s="1"/>
      <c r="L94" s="1"/>
      <c r="M94" s="1"/>
      <c r="N94" s="1"/>
      <c r="O94" s="1"/>
      <c r="P94" s="1"/>
      <c r="Q94" s="1"/>
      <c r="R94" s="1"/>
      <c r="S94" s="1"/>
      <c r="T94" s="1"/>
      <c r="U94" s="1"/>
      <c r="V94" s="1"/>
      <c r="W94" s="1"/>
      <c r="X94" s="1"/>
      <c r="Y94" s="1"/>
      <c r="Z94" s="1"/>
    </row>
    <row r="95" spans="1:26" ht="14.25" customHeight="1">
      <c r="A95" s="4"/>
      <c r="B95" s="234"/>
      <c r="C95" s="408" t="s">
        <v>728</v>
      </c>
      <c r="D95" s="311"/>
      <c r="E95" s="311"/>
      <c r="F95" s="311"/>
      <c r="G95" s="1"/>
      <c r="H95" s="1"/>
      <c r="I95" s="1"/>
      <c r="J95" s="1"/>
      <c r="K95" s="1"/>
      <c r="L95" s="1"/>
      <c r="M95" s="1"/>
      <c r="N95" s="1"/>
      <c r="O95" s="1"/>
      <c r="P95" s="1"/>
      <c r="Q95" s="1"/>
      <c r="R95" s="1"/>
      <c r="S95" s="1"/>
      <c r="T95" s="1"/>
      <c r="U95" s="1"/>
      <c r="V95" s="1"/>
      <c r="W95" s="1"/>
      <c r="X95" s="1"/>
      <c r="Y95" s="1"/>
      <c r="Z95" s="1"/>
    </row>
    <row r="96" spans="1:26" ht="14.25" customHeight="1">
      <c r="A96" s="4"/>
      <c r="B96" s="234"/>
      <c r="C96" s="408" t="s">
        <v>729</v>
      </c>
      <c r="D96" s="311"/>
      <c r="E96" s="311"/>
      <c r="F96" s="311"/>
      <c r="G96" s="1"/>
      <c r="H96" s="1"/>
      <c r="I96" s="1"/>
      <c r="J96" s="1"/>
      <c r="K96" s="1"/>
      <c r="L96" s="1"/>
      <c r="M96" s="1"/>
      <c r="N96" s="1"/>
      <c r="O96" s="1"/>
      <c r="P96" s="1"/>
      <c r="Q96" s="1"/>
      <c r="R96" s="1"/>
      <c r="S96" s="1"/>
      <c r="T96" s="1"/>
      <c r="U96" s="1"/>
      <c r="V96" s="1"/>
      <c r="W96" s="1"/>
      <c r="X96" s="1"/>
      <c r="Y96" s="1"/>
      <c r="Z96" s="1"/>
    </row>
    <row r="97" spans="1:26" ht="14.25" customHeight="1">
      <c r="A97" s="4"/>
      <c r="B97" s="234"/>
      <c r="C97" s="408" t="s">
        <v>730</v>
      </c>
      <c r="D97" s="311"/>
      <c r="E97" s="311"/>
      <c r="F97" s="311"/>
      <c r="G97" s="1"/>
      <c r="H97" s="1"/>
      <c r="I97" s="1"/>
      <c r="J97" s="1"/>
      <c r="K97" s="1"/>
      <c r="L97" s="1"/>
      <c r="M97" s="1"/>
      <c r="N97" s="1"/>
      <c r="O97" s="1"/>
      <c r="P97" s="1"/>
      <c r="Q97" s="1"/>
      <c r="R97" s="1"/>
      <c r="S97" s="1"/>
      <c r="T97" s="1"/>
      <c r="U97" s="1"/>
      <c r="V97" s="1"/>
      <c r="W97" s="1"/>
      <c r="X97" s="1"/>
      <c r="Y97" s="1"/>
      <c r="Z97" s="1"/>
    </row>
    <row r="98" spans="1:26" ht="14.25" customHeight="1">
      <c r="A98" s="4"/>
      <c r="B98" s="234"/>
      <c r="C98" s="408" t="s">
        <v>731</v>
      </c>
      <c r="D98" s="311"/>
      <c r="E98" s="311"/>
      <c r="F98" s="311"/>
      <c r="G98" s="1"/>
      <c r="H98" s="1"/>
      <c r="I98" s="1"/>
      <c r="J98" s="1"/>
      <c r="K98" s="1"/>
      <c r="L98" s="1"/>
      <c r="M98" s="1"/>
      <c r="N98" s="1"/>
      <c r="O98" s="1"/>
      <c r="P98" s="1"/>
      <c r="Q98" s="1"/>
      <c r="R98" s="1"/>
      <c r="S98" s="1"/>
      <c r="T98" s="1"/>
      <c r="U98" s="1"/>
      <c r="V98" s="1"/>
      <c r="W98" s="1"/>
      <c r="X98" s="1"/>
      <c r="Y98" s="1"/>
      <c r="Z98" s="1"/>
    </row>
    <row r="99" spans="1:26" ht="14.25" customHeight="1">
      <c r="A99" s="4"/>
      <c r="B99" s="234"/>
      <c r="C99" s="408" t="s">
        <v>732</v>
      </c>
      <c r="D99" s="311"/>
      <c r="E99" s="311"/>
      <c r="F99" s="311"/>
      <c r="G99" s="1"/>
      <c r="H99" s="1"/>
      <c r="I99" s="1"/>
      <c r="J99" s="1"/>
      <c r="K99" s="1"/>
      <c r="L99" s="1"/>
      <c r="M99" s="1"/>
      <c r="N99" s="1"/>
      <c r="O99" s="1"/>
      <c r="P99" s="1"/>
      <c r="Q99" s="1"/>
      <c r="R99" s="1"/>
      <c r="S99" s="1"/>
      <c r="T99" s="1"/>
      <c r="U99" s="1"/>
      <c r="V99" s="1"/>
      <c r="W99" s="1"/>
      <c r="X99" s="1"/>
      <c r="Y99" s="1"/>
      <c r="Z99" s="1"/>
    </row>
    <row r="100" spans="1:26" ht="27.75" customHeight="1">
      <c r="A100" s="4"/>
      <c r="B100" s="234"/>
      <c r="C100" s="408" t="s">
        <v>733</v>
      </c>
      <c r="D100" s="311"/>
      <c r="E100" s="311"/>
      <c r="F100" s="31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4"/>
      <c r="C101" s="312" t="s">
        <v>734</v>
      </c>
      <c r="D101" s="311"/>
      <c r="E101" s="311"/>
      <c r="F101" s="31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735</v>
      </c>
      <c r="B103" s="351" t="s">
        <v>736</v>
      </c>
      <c r="C103" s="311"/>
      <c r="D103" s="311"/>
      <c r="E103" s="335"/>
      <c r="F103" s="235">
        <v>1074</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09"/>
      <c r="C104" s="311"/>
      <c r="D104" s="311"/>
      <c r="E104" s="311"/>
      <c r="F104" s="311"/>
      <c r="G104" s="1"/>
      <c r="H104" s="1"/>
      <c r="I104" s="1"/>
      <c r="J104" s="1"/>
      <c r="K104" s="1"/>
      <c r="L104" s="1"/>
      <c r="M104" s="1"/>
      <c r="N104" s="1"/>
      <c r="O104" s="1"/>
      <c r="P104" s="1"/>
      <c r="Q104" s="1"/>
      <c r="R104" s="1"/>
      <c r="S104" s="1"/>
      <c r="T104" s="1"/>
      <c r="U104" s="1"/>
      <c r="V104" s="1"/>
      <c r="W104" s="1"/>
      <c r="X104" s="1"/>
      <c r="Y104" s="1"/>
      <c r="Z104" s="1"/>
    </row>
    <row r="105" spans="1:26" ht="28.5" customHeight="1">
      <c r="A105" s="320" t="s">
        <v>737</v>
      </c>
      <c r="B105" s="311"/>
      <c r="C105" s="311"/>
      <c r="D105" s="311"/>
      <c r="E105" s="311"/>
      <c r="F105" s="311"/>
      <c r="G105" s="1"/>
      <c r="H105" s="1"/>
      <c r="I105" s="1"/>
      <c r="J105" s="1"/>
      <c r="K105" s="1"/>
      <c r="L105" s="1"/>
      <c r="M105" s="1"/>
      <c r="N105" s="1"/>
      <c r="O105" s="1"/>
      <c r="P105" s="1"/>
      <c r="Q105" s="1"/>
      <c r="R105" s="1"/>
      <c r="S105" s="1"/>
      <c r="T105" s="1"/>
      <c r="U105" s="1"/>
      <c r="V105" s="1"/>
      <c r="W105" s="1"/>
      <c r="X105" s="1"/>
      <c r="Y105" s="1"/>
      <c r="Z105" s="1"/>
    </row>
    <row r="106" spans="1:26" ht="32.25" customHeight="1">
      <c r="A106" s="322" t="s">
        <v>738</v>
      </c>
      <c r="B106" s="311"/>
      <c r="C106" s="311"/>
      <c r="D106" s="311"/>
      <c r="E106" s="311"/>
      <c r="F106" s="311"/>
      <c r="G106" s="1"/>
      <c r="H106" s="1"/>
      <c r="I106" s="1"/>
      <c r="J106" s="1"/>
      <c r="K106" s="1"/>
      <c r="L106" s="1"/>
      <c r="M106" s="1"/>
      <c r="N106" s="1"/>
      <c r="O106" s="1"/>
      <c r="P106" s="1"/>
      <c r="Q106" s="1"/>
      <c r="R106" s="1"/>
      <c r="S106" s="1"/>
      <c r="T106" s="1"/>
      <c r="U106" s="1"/>
      <c r="V106" s="1"/>
      <c r="W106" s="1"/>
      <c r="X106" s="1"/>
      <c r="Y106" s="1"/>
      <c r="Z106" s="1"/>
    </row>
    <row r="107" spans="1:26" ht="47.25" customHeight="1">
      <c r="A107" s="322" t="s">
        <v>739</v>
      </c>
      <c r="B107" s="311"/>
      <c r="C107" s="311"/>
      <c r="D107" s="311"/>
      <c r="E107" s="311"/>
      <c r="F107" s="311"/>
      <c r="G107" s="1"/>
      <c r="H107" s="1"/>
      <c r="I107" s="1"/>
      <c r="J107" s="1"/>
      <c r="K107" s="1"/>
      <c r="L107" s="1"/>
      <c r="M107" s="1"/>
      <c r="N107" s="1"/>
      <c r="O107" s="1"/>
      <c r="P107" s="1"/>
      <c r="Q107" s="1"/>
      <c r="R107" s="1"/>
      <c r="S107" s="1"/>
      <c r="T107" s="1"/>
      <c r="U107" s="1"/>
      <c r="V107" s="1"/>
      <c r="W107" s="1"/>
      <c r="X107" s="1"/>
      <c r="Y107" s="1"/>
      <c r="Z107" s="1"/>
    </row>
    <row r="108" spans="1:26" ht="66" customHeight="1">
      <c r="A108" s="399"/>
      <c r="B108" s="406" t="s">
        <v>740</v>
      </c>
      <c r="C108" s="349"/>
      <c r="D108" s="400" t="s">
        <v>741</v>
      </c>
      <c r="E108" s="402" t="s">
        <v>742</v>
      </c>
      <c r="F108" s="404" t="s">
        <v>743</v>
      </c>
      <c r="G108" s="1"/>
      <c r="H108" s="1"/>
      <c r="I108" s="1"/>
      <c r="J108" s="1"/>
      <c r="K108" s="1"/>
      <c r="L108" s="1"/>
      <c r="M108" s="1"/>
      <c r="N108" s="1"/>
      <c r="O108" s="1"/>
      <c r="P108" s="1"/>
      <c r="Q108" s="1"/>
      <c r="R108" s="1"/>
      <c r="S108" s="1"/>
      <c r="T108" s="1"/>
      <c r="U108" s="1"/>
      <c r="V108" s="1"/>
      <c r="W108" s="1"/>
      <c r="X108" s="1"/>
      <c r="Y108" s="1"/>
      <c r="Z108" s="1"/>
    </row>
    <row r="109" spans="1:26" ht="80.25" customHeight="1">
      <c r="A109" s="335"/>
      <c r="B109" s="354"/>
      <c r="C109" s="355"/>
      <c r="D109" s="401"/>
      <c r="E109" s="403"/>
      <c r="F109" s="405"/>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6" t="s">
        <v>744</v>
      </c>
      <c r="D110" s="237">
        <v>714</v>
      </c>
      <c r="E110" s="238">
        <v>0.66</v>
      </c>
      <c r="F110" s="239">
        <v>27117</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40" t="s">
        <v>745</v>
      </c>
      <c r="D111" s="241">
        <v>706</v>
      </c>
      <c r="E111" s="242">
        <v>0.66</v>
      </c>
      <c r="F111" s="200">
        <v>22143</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3" t="s">
        <v>746</v>
      </c>
      <c r="D112" s="241"/>
      <c r="E112" s="242"/>
      <c r="F112" s="200"/>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3" t="s">
        <v>747</v>
      </c>
      <c r="D113" s="241"/>
      <c r="E113" s="242"/>
      <c r="F113" s="200"/>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3" t="s">
        <v>748</v>
      </c>
      <c r="D114" s="241">
        <v>133</v>
      </c>
      <c r="E114" s="242">
        <v>0.12</v>
      </c>
      <c r="F114" s="200">
        <v>28034</v>
      </c>
      <c r="G114" s="243"/>
      <c r="H114" s="244"/>
      <c r="I114" s="200"/>
      <c r="J114" s="200"/>
      <c r="K114" s="200"/>
      <c r="L114" s="200"/>
      <c r="M114" s="200"/>
      <c r="N114" s="200"/>
      <c r="O114" s="200"/>
      <c r="P114" s="200"/>
      <c r="Q114" s="200"/>
      <c r="R114" s="200"/>
      <c r="S114" s="200"/>
      <c r="T114" s="200"/>
      <c r="U114" s="200"/>
      <c r="V114" s="200"/>
      <c r="W114" s="200"/>
      <c r="X114" s="200"/>
      <c r="Y114" s="200"/>
      <c r="Z114" s="200"/>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7" t="s">
        <v>1113</v>
      </c>
      <c r="C116" s="311"/>
      <c r="D116" s="311"/>
      <c r="E116" s="311"/>
      <c r="F116" s="31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5"/>
      <c r="C117" s="351" t="s">
        <v>749</v>
      </c>
      <c r="D117" s="311"/>
      <c r="E117" s="311"/>
      <c r="F117" s="31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750</v>
      </c>
      <c r="B119" s="310" t="s">
        <v>1114</v>
      </c>
      <c r="C119" s="311"/>
      <c r="D119" s="311"/>
      <c r="E119" s="311"/>
      <c r="F119" s="31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58" t="s">
        <v>751</v>
      </c>
      <c r="C121" s="311"/>
      <c r="D121" s="311"/>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58" t="s">
        <v>752</v>
      </c>
      <c r="C122" s="311"/>
      <c r="D122" s="311"/>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1156</v>
      </c>
      <c r="B123" s="358" t="s">
        <v>753</v>
      </c>
      <c r="C123" s="311"/>
      <c r="D123" s="311"/>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0" t="s">
        <v>1116</v>
      </c>
      <c r="C125" s="311"/>
      <c r="D125" s="311"/>
      <c r="E125" s="335"/>
      <c r="F125" s="246"/>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0" t="s">
        <v>1115</v>
      </c>
      <c r="C127" s="311"/>
      <c r="D127" s="311"/>
      <c r="E127" s="335"/>
      <c r="F127" s="247"/>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0" t="s">
        <v>1117</v>
      </c>
      <c r="C129" s="311"/>
      <c r="D129" s="311"/>
      <c r="E129" s="335"/>
      <c r="F129" s="247"/>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6"/>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754</v>
      </c>
      <c r="B131" s="310" t="s">
        <v>1118</v>
      </c>
      <c r="C131" s="311"/>
      <c r="D131" s="311"/>
      <c r="E131" s="311"/>
      <c r="F131" s="31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t="s">
        <v>1156</v>
      </c>
      <c r="B133" s="358" t="s">
        <v>755</v>
      </c>
      <c r="C133" s="311"/>
      <c r="D133" s="311"/>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58" t="s">
        <v>756</v>
      </c>
      <c r="C134" s="311"/>
      <c r="D134" s="311"/>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58" t="s">
        <v>757</v>
      </c>
      <c r="C135" s="311"/>
      <c r="D135" s="311"/>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58" t="s">
        <v>758</v>
      </c>
      <c r="C136" s="311"/>
      <c r="D136" s="311"/>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0" t="s">
        <v>507</v>
      </c>
      <c r="C137" s="311"/>
      <c r="D137" s="311"/>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7"/>
      <c r="C138" s="304"/>
      <c r="D138" s="304"/>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759</v>
      </c>
      <c r="B142" s="310" t="s">
        <v>1105</v>
      </c>
      <c r="C142" s="311"/>
      <c r="D142" s="311"/>
      <c r="E142" s="311"/>
      <c r="F142" s="311"/>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c r="B144" s="358" t="s">
        <v>760</v>
      </c>
      <c r="C144" s="311"/>
      <c r="D144" s="311"/>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58" t="s">
        <v>761</v>
      </c>
      <c r="C145" s="311"/>
      <c r="D145" s="311"/>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58" t="s">
        <v>756</v>
      </c>
      <c r="C146" s="311"/>
      <c r="D146" s="311"/>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58" t="s">
        <v>762</v>
      </c>
      <c r="C147" s="311"/>
      <c r="D147" s="311"/>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58" t="s">
        <v>763</v>
      </c>
      <c r="C148" s="311"/>
      <c r="D148" s="311"/>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58" t="s">
        <v>764</v>
      </c>
      <c r="C149" s="311"/>
      <c r="D149" s="311"/>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0" t="s">
        <v>507</v>
      </c>
      <c r="C150" s="311"/>
      <c r="D150" s="311"/>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7"/>
      <c r="C151" s="304"/>
      <c r="D151" s="304"/>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765</v>
      </c>
      <c r="B153" s="358" t="s">
        <v>1106</v>
      </c>
      <c r="C153" s="311"/>
      <c r="D153" s="311"/>
      <c r="E153" s="311"/>
      <c r="F153" s="311"/>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766</v>
      </c>
      <c r="D154" s="61" t="s">
        <v>1180</v>
      </c>
      <c r="E154" s="185"/>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767</v>
      </c>
      <c r="D155" s="61"/>
      <c r="E155" s="18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1156</v>
      </c>
      <c r="C157" s="310" t="s">
        <v>768</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769</v>
      </c>
      <c r="B160" s="310" t="s">
        <v>1107</v>
      </c>
      <c r="C160" s="311"/>
      <c r="D160" s="311"/>
      <c r="E160" s="311"/>
      <c r="F160" s="31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770</v>
      </c>
      <c r="D162" s="31"/>
      <c r="E162" s="249"/>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9"/>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8"/>
      <c r="C164" s="311"/>
      <c r="D164" s="250"/>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1"/>
      <c r="C165" s="102" t="s">
        <v>771</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1156</v>
      </c>
      <c r="C166" s="102" t="s">
        <v>12</v>
      </c>
      <c r="D166" s="249"/>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772</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773</v>
      </c>
      <c r="B171" s="358" t="s">
        <v>774</v>
      </c>
      <c r="C171" s="31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2" t="s">
        <v>775</v>
      </c>
      <c r="C172" s="315"/>
      <c r="D172" s="16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2" t="s">
        <v>776</v>
      </c>
      <c r="C173" s="315"/>
      <c r="D173" s="252"/>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777</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778</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779</v>
      </c>
      <c r="B177" s="350" t="s">
        <v>780</v>
      </c>
      <c r="C177" s="31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58"/>
      <c r="C178" s="311"/>
      <c r="D178" s="31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1156</v>
      </c>
      <c r="B179" s="358" t="s">
        <v>781</v>
      </c>
      <c r="C179" s="311"/>
      <c r="D179" s="311"/>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1156</v>
      </c>
      <c r="B180" s="358" t="s">
        <v>782</v>
      </c>
      <c r="C180" s="311"/>
      <c r="D180" s="311"/>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1156</v>
      </c>
      <c r="B181" s="358" t="s">
        <v>783</v>
      </c>
      <c r="C181" s="311"/>
      <c r="D181" s="311"/>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58" t="s">
        <v>784</v>
      </c>
      <c r="C182" s="311"/>
      <c r="D182" s="311"/>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58" t="s">
        <v>785</v>
      </c>
      <c r="C183" s="311"/>
      <c r="D183" s="311"/>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58" t="s">
        <v>786</v>
      </c>
      <c r="C184" s="311"/>
      <c r="D184" s="311"/>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58" t="s">
        <v>787</v>
      </c>
      <c r="C185" s="311"/>
      <c r="D185" s="311"/>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0" t="s">
        <v>507</v>
      </c>
      <c r="C186" s="311"/>
      <c r="D186" s="31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7"/>
      <c r="C187" s="304"/>
      <c r="D187" s="304"/>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788</v>
      </c>
      <c r="B189" s="350" t="s">
        <v>789</v>
      </c>
      <c r="C189" s="31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58"/>
      <c r="C190" s="31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1156</v>
      </c>
      <c r="B191" s="358" t="s">
        <v>790</v>
      </c>
      <c r="C191" s="311"/>
      <c r="D191" s="311"/>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1156</v>
      </c>
      <c r="B192" s="358" t="s">
        <v>791</v>
      </c>
      <c r="C192" s="311"/>
      <c r="D192" s="311"/>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1156</v>
      </c>
      <c r="B193" s="358" t="s">
        <v>792</v>
      </c>
      <c r="C193" s="311"/>
      <c r="D193" s="311"/>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1156</v>
      </c>
      <c r="B194" s="358" t="s">
        <v>793</v>
      </c>
      <c r="C194" s="311"/>
      <c r="D194" s="311"/>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1156</v>
      </c>
      <c r="B195" s="358" t="s">
        <v>794</v>
      </c>
      <c r="C195" s="311"/>
      <c r="D195" s="311"/>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t="s">
        <v>1156</v>
      </c>
      <c r="B196" s="358" t="s">
        <v>795</v>
      </c>
      <c r="C196" s="311"/>
      <c r="D196" s="311"/>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58" t="s">
        <v>796</v>
      </c>
      <c r="C197" s="311"/>
      <c r="D197" s="311"/>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0" t="s">
        <v>507</v>
      </c>
      <c r="C198" s="311"/>
      <c r="D198" s="311"/>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7"/>
      <c r="C199" s="304"/>
      <c r="D199" s="304"/>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797</v>
      </c>
      <c r="B201" s="358" t="s">
        <v>798</v>
      </c>
      <c r="C201" s="311"/>
      <c r="D201" s="311"/>
      <c r="E201" s="311"/>
      <c r="F201" s="31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5"/>
      <c r="C202" s="315"/>
      <c r="D202" s="253" t="s">
        <v>799</v>
      </c>
      <c r="E202" s="253" t="s">
        <v>800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3" t="s">
        <v>801</v>
      </c>
      <c r="C203" s="315"/>
      <c r="D203" s="302" t="s">
        <v>1156</v>
      </c>
      <c r="E203" s="302"/>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3" t="s">
        <v>802</v>
      </c>
      <c r="C204" s="315"/>
      <c r="D204" s="302"/>
      <c r="E204" s="302"/>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3" t="s">
        <v>803</v>
      </c>
      <c r="C205" s="315"/>
      <c r="D205" s="302"/>
      <c r="E205" s="302"/>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3" t="s">
        <v>804</v>
      </c>
      <c r="C206" s="315"/>
      <c r="D206" s="302"/>
      <c r="E206" s="302"/>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3" t="s">
        <v>805</v>
      </c>
      <c r="C207" s="315"/>
      <c r="D207" s="302"/>
      <c r="E207" s="302"/>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3" t="s">
        <v>806</v>
      </c>
      <c r="C208" s="315"/>
      <c r="D208" s="19"/>
      <c r="E208" s="25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3" t="s">
        <v>807</v>
      </c>
      <c r="C209" s="315"/>
      <c r="D209" s="19"/>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3" t="s">
        <v>808</v>
      </c>
      <c r="C210" s="315"/>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3" t="s">
        <v>809</v>
      </c>
      <c r="C211" s="315"/>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3" t="s">
        <v>810</v>
      </c>
      <c r="C212" s="315"/>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3" t="s">
        <v>811</v>
      </c>
      <c r="C213" s="315"/>
      <c r="D213" s="19" t="s">
        <v>1156</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812</v>
      </c>
      <c r="B215" s="411" t="s">
        <v>813</v>
      </c>
      <c r="C215" s="311"/>
      <c r="D215" s="311"/>
      <c r="E215" s="31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3"/>
      <c r="C216" s="319"/>
      <c r="D216" s="319"/>
      <c r="E216" s="34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0"/>
      <c r="C217" s="311"/>
      <c r="D217" s="311"/>
      <c r="E217" s="33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0"/>
      <c r="C218" s="311"/>
      <c r="D218" s="311"/>
      <c r="E218" s="33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54"/>
      <c r="C219" s="304"/>
      <c r="D219" s="304"/>
      <c r="E219" s="355"/>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6" t="s">
        <v>814</v>
      </c>
      <c r="C221" s="311"/>
      <c r="D221" s="311"/>
      <c r="E221" s="31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2021-2022</oddHeader>
    <oddFooter>&amp;LCDS-H&amp;C &amp;RPage &amp;P</oddFooter>
  </headerFooter>
  <rowBreaks count="7" manualBreakCount="7">
    <brk id="25" max="5" man="1"/>
    <brk id="58" max="5" man="1"/>
    <brk id="79" max="5" man="1"/>
    <brk id="101" max="5" man="1"/>
    <brk id="114" max="5" man="1"/>
    <brk id="138" max="5" man="1"/>
    <brk id="173"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S6" sqref="S6"/>
    </sheetView>
  </sheetViews>
  <sheetFormatPr defaultColWidth="12.71875" defaultRowHeight="15" customHeight="1"/>
  <cols>
    <col min="1" max="2" width="3.71875" customWidth="1"/>
    <col min="3" max="3" width="10.71875" customWidth="1"/>
    <col min="4" max="11" width="9" customWidth="1"/>
    <col min="12" max="12" width="9.27734375" customWidth="1"/>
    <col min="13" max="17" width="8.71875" hidden="1" customWidth="1"/>
    <col min="18" max="26" width="8.71875" customWidth="1"/>
  </cols>
  <sheetData>
    <row r="1" spans="1:26" ht="12.75" customHeight="1">
      <c r="A1" s="307" t="s">
        <v>815</v>
      </c>
      <c r="B1" s="308"/>
      <c r="C1" s="308"/>
      <c r="D1" s="308"/>
      <c r="E1" s="308"/>
      <c r="F1" s="308"/>
      <c r="G1" s="308"/>
      <c r="H1" s="308"/>
      <c r="I1" s="308"/>
      <c r="J1" s="308"/>
      <c r="K1" s="30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5" t="s">
        <v>816</v>
      </c>
      <c r="B3" s="370" t="s">
        <v>817</v>
      </c>
      <c r="C3" s="311"/>
      <c r="D3" s="311"/>
      <c r="E3" s="311"/>
      <c r="F3" s="311"/>
      <c r="G3" s="311"/>
      <c r="H3" s="311"/>
      <c r="I3" s="311"/>
      <c r="J3" s="311"/>
      <c r="K3" s="311"/>
      <c r="L3" s="1"/>
      <c r="M3" s="1"/>
      <c r="N3" s="1"/>
      <c r="O3" s="1"/>
      <c r="P3" s="1"/>
      <c r="Q3" s="1"/>
      <c r="R3" s="1"/>
      <c r="S3" s="1"/>
      <c r="T3" s="1"/>
      <c r="U3" s="1"/>
      <c r="V3" s="1"/>
      <c r="W3" s="1"/>
      <c r="X3" s="1"/>
      <c r="Y3" s="1"/>
      <c r="Z3" s="1"/>
    </row>
    <row r="4" spans="1:26" ht="66" customHeight="1">
      <c r="A4" s="1"/>
      <c r="B4" s="430" t="s">
        <v>818</v>
      </c>
      <c r="C4" s="304"/>
      <c r="D4" s="304"/>
      <c r="E4" s="304"/>
      <c r="F4" s="304"/>
      <c r="G4" s="304"/>
      <c r="H4" s="304"/>
      <c r="I4" s="304"/>
      <c r="J4" s="304"/>
      <c r="K4" s="355"/>
      <c r="L4" s="1"/>
      <c r="M4" s="1"/>
      <c r="N4" s="1"/>
      <c r="O4" s="1"/>
      <c r="P4" s="1"/>
      <c r="Q4" s="1"/>
      <c r="R4" s="1"/>
      <c r="S4" s="1"/>
      <c r="T4" s="1"/>
      <c r="U4" s="1"/>
      <c r="V4" s="1"/>
      <c r="W4" s="1"/>
      <c r="X4" s="1"/>
      <c r="Y4" s="1"/>
      <c r="Z4" s="1"/>
    </row>
    <row r="5" spans="1:26" ht="12.75" customHeight="1">
      <c r="A5" s="119"/>
      <c r="B5" s="256"/>
      <c r="C5" s="257"/>
      <c r="D5" s="258"/>
      <c r="E5" s="258"/>
      <c r="F5" s="258"/>
      <c r="G5" s="258"/>
      <c r="H5" s="258"/>
      <c r="I5" s="259"/>
      <c r="J5" s="256" t="s">
        <v>819</v>
      </c>
      <c r="K5" s="256" t="s">
        <v>820</v>
      </c>
      <c r="L5" s="119"/>
      <c r="M5" s="119"/>
      <c r="N5" s="119"/>
      <c r="O5" s="119"/>
      <c r="P5" s="119"/>
      <c r="Q5" s="119"/>
      <c r="R5" s="119"/>
      <c r="S5" s="119"/>
      <c r="T5" s="119"/>
      <c r="U5" s="119"/>
      <c r="V5" s="119"/>
      <c r="W5" s="119"/>
      <c r="X5" s="119"/>
      <c r="Y5" s="119"/>
      <c r="Z5" s="119"/>
    </row>
    <row r="6" spans="1:26" ht="55.5" customHeight="1">
      <c r="A6" s="13"/>
      <c r="B6" s="260" t="s">
        <v>135</v>
      </c>
      <c r="C6" s="431" t="s">
        <v>821</v>
      </c>
      <c r="D6" s="314"/>
      <c r="E6" s="314"/>
      <c r="F6" s="314"/>
      <c r="G6" s="314"/>
      <c r="H6" s="314"/>
      <c r="I6" s="315"/>
      <c r="J6" s="261" t="s">
        <v>729</v>
      </c>
      <c r="K6" s="261" t="s">
        <v>822</v>
      </c>
      <c r="L6" s="13"/>
      <c r="M6" s="13"/>
      <c r="N6" s="13"/>
      <c r="O6" s="13"/>
      <c r="P6" s="13"/>
      <c r="Q6" s="13"/>
      <c r="R6" s="13"/>
      <c r="S6" s="13"/>
      <c r="T6" s="13"/>
      <c r="U6" s="13"/>
      <c r="V6" s="13"/>
      <c r="W6" s="13"/>
      <c r="X6" s="13"/>
      <c r="Y6" s="13"/>
      <c r="Z6" s="13"/>
    </row>
    <row r="7" spans="1:26" ht="46.5" customHeight="1">
      <c r="A7" s="13"/>
      <c r="B7" s="260" t="s">
        <v>137</v>
      </c>
      <c r="C7" s="431" t="s">
        <v>823</v>
      </c>
      <c r="D7" s="314"/>
      <c r="E7" s="314"/>
      <c r="F7" s="314"/>
      <c r="G7" s="314"/>
      <c r="H7" s="314"/>
      <c r="I7" s="315"/>
      <c r="J7" s="261" t="s">
        <v>729</v>
      </c>
      <c r="K7" s="261" t="s">
        <v>824</v>
      </c>
      <c r="L7" s="13"/>
      <c r="M7" s="13"/>
      <c r="N7" s="13"/>
      <c r="O7" s="13"/>
      <c r="P7" s="13"/>
      <c r="Q7" s="13"/>
      <c r="R7" s="13"/>
      <c r="S7" s="13"/>
      <c r="T7" s="13"/>
      <c r="U7" s="13"/>
      <c r="V7" s="13"/>
      <c r="W7" s="13"/>
      <c r="X7" s="13"/>
      <c r="Y7" s="13"/>
      <c r="Z7" s="13"/>
    </row>
    <row r="8" spans="1:26" ht="24.75" customHeight="1">
      <c r="A8" s="13"/>
      <c r="B8" s="260" t="s">
        <v>138</v>
      </c>
      <c r="C8" s="429" t="s">
        <v>825</v>
      </c>
      <c r="D8" s="314"/>
      <c r="E8" s="314"/>
      <c r="F8" s="314"/>
      <c r="G8" s="314"/>
      <c r="H8" s="314"/>
      <c r="I8" s="315"/>
      <c r="J8" s="261" t="s">
        <v>729</v>
      </c>
      <c r="K8" s="261" t="s">
        <v>826</v>
      </c>
      <c r="L8" s="13"/>
      <c r="M8" s="13"/>
      <c r="N8" s="13"/>
      <c r="O8" s="13"/>
      <c r="P8" s="13"/>
      <c r="Q8" s="13"/>
      <c r="R8" s="13"/>
      <c r="S8" s="13"/>
      <c r="T8" s="13"/>
      <c r="U8" s="13"/>
      <c r="V8" s="13"/>
      <c r="W8" s="13"/>
      <c r="X8" s="13"/>
      <c r="Y8" s="13"/>
      <c r="Z8" s="13"/>
    </row>
    <row r="9" spans="1:26" ht="25.5" customHeight="1">
      <c r="A9" s="13"/>
      <c r="B9" s="260" t="s">
        <v>140</v>
      </c>
      <c r="C9" s="429" t="s">
        <v>827</v>
      </c>
      <c r="D9" s="314"/>
      <c r="E9" s="314"/>
      <c r="F9" s="314"/>
      <c r="G9" s="314"/>
      <c r="H9" s="314"/>
      <c r="I9" s="315"/>
      <c r="J9" s="261" t="s">
        <v>729</v>
      </c>
      <c r="K9" s="261" t="s">
        <v>729</v>
      </c>
      <c r="L9" s="13"/>
      <c r="M9" s="13"/>
      <c r="N9" s="13"/>
      <c r="O9" s="13"/>
      <c r="P9" s="13"/>
      <c r="Q9" s="13"/>
      <c r="R9" s="13"/>
      <c r="S9" s="13"/>
      <c r="T9" s="13"/>
      <c r="U9" s="13"/>
      <c r="V9" s="13"/>
      <c r="W9" s="13"/>
      <c r="X9" s="13"/>
      <c r="Y9" s="13"/>
      <c r="Z9" s="13"/>
    </row>
    <row r="10" spans="1:26" ht="12.75" customHeight="1">
      <c r="A10" s="13"/>
      <c r="B10" s="260" t="s">
        <v>142</v>
      </c>
      <c r="C10" s="429" t="s">
        <v>828</v>
      </c>
      <c r="D10" s="314"/>
      <c r="E10" s="314"/>
      <c r="F10" s="314"/>
      <c r="G10" s="314"/>
      <c r="H10" s="314"/>
      <c r="I10" s="315"/>
      <c r="J10" s="261" t="s">
        <v>826</v>
      </c>
      <c r="K10" s="261" t="s">
        <v>729</v>
      </c>
      <c r="L10" s="13"/>
      <c r="M10" s="13"/>
      <c r="N10" s="13"/>
      <c r="O10" s="13"/>
      <c r="P10" s="13"/>
      <c r="Q10" s="13"/>
      <c r="R10" s="13"/>
      <c r="S10" s="13"/>
      <c r="T10" s="13"/>
      <c r="U10" s="13"/>
      <c r="V10" s="13"/>
      <c r="W10" s="13"/>
      <c r="X10" s="13"/>
      <c r="Y10" s="13"/>
      <c r="Z10" s="13"/>
    </row>
    <row r="11" spans="1:26" ht="12.75" customHeight="1">
      <c r="A11" s="13"/>
      <c r="B11" s="260" t="s">
        <v>144</v>
      </c>
      <c r="C11" s="429" t="s">
        <v>829</v>
      </c>
      <c r="D11" s="314"/>
      <c r="E11" s="314"/>
      <c r="F11" s="314"/>
      <c r="G11" s="314"/>
      <c r="H11" s="314"/>
      <c r="I11" s="315"/>
      <c r="J11" s="261" t="s">
        <v>729</v>
      </c>
      <c r="K11" s="261" t="s">
        <v>729</v>
      </c>
      <c r="L11" s="13"/>
      <c r="M11" s="13"/>
      <c r="N11" s="13"/>
      <c r="O11" s="13"/>
      <c r="P11" s="13"/>
      <c r="Q11" s="13"/>
      <c r="R11" s="13"/>
      <c r="S11" s="13"/>
      <c r="T11" s="13"/>
      <c r="U11" s="13"/>
      <c r="V11" s="13"/>
      <c r="W11" s="13"/>
      <c r="X11" s="13"/>
      <c r="Y11" s="13"/>
      <c r="Z11" s="13"/>
    </row>
    <row r="12" spans="1:26" ht="12.75" customHeight="1">
      <c r="A12" s="13"/>
      <c r="B12" s="260" t="s">
        <v>145</v>
      </c>
      <c r="C12" s="429" t="s">
        <v>830</v>
      </c>
      <c r="D12" s="314"/>
      <c r="E12" s="314"/>
      <c r="F12" s="314"/>
      <c r="G12" s="314"/>
      <c r="H12" s="314"/>
      <c r="I12" s="315"/>
      <c r="J12" s="261" t="s">
        <v>729</v>
      </c>
      <c r="K12" s="261" t="s">
        <v>826</v>
      </c>
      <c r="L12" s="13"/>
      <c r="M12" s="13"/>
      <c r="N12" s="13"/>
      <c r="O12" s="13"/>
      <c r="P12" s="13"/>
      <c r="Q12" s="13"/>
      <c r="R12" s="13"/>
      <c r="S12" s="13"/>
      <c r="T12" s="13"/>
      <c r="U12" s="13"/>
      <c r="V12" s="13"/>
      <c r="W12" s="13"/>
      <c r="X12" s="13"/>
      <c r="Y12" s="13"/>
      <c r="Z12" s="13"/>
    </row>
    <row r="13" spans="1:26" ht="12.75" customHeight="1">
      <c r="A13" s="1"/>
      <c r="B13" s="188"/>
      <c r="C13" s="188"/>
      <c r="D13" s="188"/>
      <c r="E13" s="188"/>
      <c r="F13" s="188"/>
      <c r="G13" s="188"/>
      <c r="H13" s="188"/>
      <c r="I13" s="188"/>
      <c r="J13" s="188"/>
      <c r="K13" s="188"/>
      <c r="L13" s="1"/>
      <c r="M13" s="1"/>
      <c r="N13" s="1"/>
      <c r="O13" s="1"/>
      <c r="P13" s="1"/>
      <c r="Q13" s="262"/>
      <c r="R13" s="1"/>
      <c r="S13" s="1"/>
      <c r="T13" s="1"/>
      <c r="U13" s="1"/>
      <c r="V13" s="1"/>
      <c r="W13" s="1"/>
      <c r="X13" s="1"/>
      <c r="Y13" s="1"/>
      <c r="Z13" s="1"/>
    </row>
    <row r="14" spans="1:26" ht="31.5" customHeight="1">
      <c r="A14" s="1"/>
      <c r="B14" s="428" t="s">
        <v>831</v>
      </c>
      <c r="C14" s="311"/>
      <c r="D14" s="311"/>
      <c r="E14" s="311"/>
      <c r="F14" s="311"/>
      <c r="G14" s="311"/>
      <c r="H14" s="311"/>
      <c r="I14" s="311"/>
      <c r="J14" s="311"/>
      <c r="K14" s="311"/>
      <c r="L14" s="1"/>
      <c r="M14" s="1"/>
      <c r="N14" s="1"/>
      <c r="O14" s="1"/>
      <c r="P14" s="1"/>
      <c r="Q14" s="1"/>
      <c r="R14" s="1"/>
      <c r="S14" s="1"/>
      <c r="T14" s="1"/>
      <c r="U14" s="1"/>
      <c r="V14" s="1"/>
      <c r="W14" s="1"/>
      <c r="X14" s="1"/>
      <c r="Y14" s="1"/>
      <c r="Z14" s="1"/>
    </row>
    <row r="15" spans="1:26" ht="55.5" customHeight="1">
      <c r="A15" s="1"/>
      <c r="B15" s="428" t="s">
        <v>832</v>
      </c>
      <c r="C15" s="311"/>
      <c r="D15" s="311"/>
      <c r="E15" s="311"/>
      <c r="F15" s="311"/>
      <c r="G15" s="311"/>
      <c r="H15" s="311"/>
      <c r="I15" s="311"/>
      <c r="J15" s="311"/>
      <c r="K15" s="311"/>
      <c r="L15" s="1"/>
      <c r="M15" s="1"/>
      <c r="N15" s="1"/>
      <c r="O15" s="1"/>
      <c r="P15" s="1"/>
      <c r="Q15" s="1"/>
      <c r="R15" s="1"/>
      <c r="S15" s="1"/>
      <c r="T15" s="1"/>
      <c r="U15" s="1"/>
      <c r="V15" s="1"/>
      <c r="W15" s="1"/>
      <c r="X15" s="1"/>
      <c r="Y15" s="1"/>
      <c r="Z15" s="1"/>
    </row>
    <row r="16" spans="1:26" ht="32.25" customHeight="1">
      <c r="A16" s="1"/>
      <c r="B16" s="428" t="s">
        <v>833</v>
      </c>
      <c r="C16" s="311"/>
      <c r="D16" s="311"/>
      <c r="E16" s="311"/>
      <c r="F16" s="311"/>
      <c r="G16" s="311"/>
      <c r="H16" s="311"/>
      <c r="I16" s="311"/>
      <c r="J16" s="311"/>
      <c r="K16" s="311"/>
      <c r="L16" s="1"/>
      <c r="M16" s="1"/>
      <c r="N16" s="1"/>
      <c r="O16" s="1"/>
      <c r="P16" s="1"/>
      <c r="Q16" s="1"/>
      <c r="R16" s="1"/>
      <c r="S16" s="1"/>
      <c r="T16" s="1"/>
      <c r="U16" s="1"/>
      <c r="V16" s="1"/>
      <c r="W16" s="1"/>
      <c r="X16" s="1"/>
      <c r="Y16" s="1"/>
      <c r="Z16" s="1"/>
    </row>
    <row r="17" spans="1:26" ht="67.5" customHeight="1">
      <c r="A17" s="1"/>
      <c r="B17" s="428" t="s">
        <v>834</v>
      </c>
      <c r="C17" s="311"/>
      <c r="D17" s="311"/>
      <c r="E17" s="311"/>
      <c r="F17" s="311"/>
      <c r="G17" s="311"/>
      <c r="H17" s="311"/>
      <c r="I17" s="311"/>
      <c r="J17" s="311"/>
      <c r="K17" s="311"/>
      <c r="L17" s="1"/>
      <c r="M17" s="1"/>
      <c r="N17" s="1"/>
      <c r="O17" s="1"/>
      <c r="P17" s="1"/>
      <c r="Q17" s="1"/>
      <c r="R17" s="1"/>
      <c r="S17" s="1"/>
      <c r="T17" s="1"/>
      <c r="U17" s="1"/>
      <c r="V17" s="1"/>
      <c r="W17" s="1"/>
      <c r="X17" s="1"/>
      <c r="Y17" s="1"/>
      <c r="Z17" s="1"/>
    </row>
    <row r="18" spans="1:26" ht="26.25" customHeight="1">
      <c r="A18" s="1"/>
      <c r="B18" s="428"/>
      <c r="C18" s="311"/>
      <c r="D18" s="311"/>
      <c r="E18" s="311"/>
      <c r="F18" s="311"/>
      <c r="G18" s="311"/>
      <c r="H18" s="311"/>
      <c r="I18" s="311"/>
      <c r="J18" s="311"/>
      <c r="K18" s="311"/>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816</v>
      </c>
      <c r="B20" s="395"/>
      <c r="C20" s="314"/>
      <c r="D20" s="314"/>
      <c r="E20" s="314"/>
      <c r="F20" s="314"/>
      <c r="G20" s="314"/>
      <c r="H20" s="315"/>
      <c r="I20" s="253" t="s">
        <v>835</v>
      </c>
      <c r="J20" s="253" t="s">
        <v>836</v>
      </c>
      <c r="K20" s="253" t="s">
        <v>420</v>
      </c>
      <c r="L20" s="1"/>
      <c r="M20" s="1"/>
      <c r="N20" s="1"/>
      <c r="O20" s="1"/>
      <c r="P20" s="1"/>
      <c r="Q20" s="1"/>
      <c r="R20" s="1"/>
      <c r="S20" s="1"/>
      <c r="T20" s="1"/>
      <c r="U20" s="1"/>
      <c r="V20" s="1"/>
      <c r="W20" s="1"/>
      <c r="X20" s="1"/>
      <c r="Y20" s="1"/>
      <c r="Z20" s="1"/>
    </row>
    <row r="21" spans="1:26" ht="12.75" customHeight="1">
      <c r="A21" s="5"/>
      <c r="B21" s="19" t="s">
        <v>135</v>
      </c>
      <c r="C21" s="426" t="s">
        <v>837</v>
      </c>
      <c r="D21" s="314"/>
      <c r="E21" s="314"/>
      <c r="F21" s="314"/>
      <c r="G21" s="314"/>
      <c r="H21" s="315"/>
      <c r="I21" s="19">
        <v>674</v>
      </c>
      <c r="J21" s="19">
        <v>460</v>
      </c>
      <c r="K21" s="19">
        <f>I21+J21</f>
        <v>1134</v>
      </c>
      <c r="L21" s="1"/>
      <c r="M21" s="1"/>
      <c r="N21" s="1"/>
      <c r="O21" s="1"/>
      <c r="P21" s="1"/>
      <c r="Q21" s="1"/>
      <c r="R21" s="1"/>
      <c r="S21" s="1"/>
      <c r="T21" s="1"/>
      <c r="U21" s="1"/>
      <c r="V21" s="1"/>
      <c r="W21" s="1"/>
      <c r="X21" s="1"/>
      <c r="Y21" s="1"/>
      <c r="Z21" s="1"/>
    </row>
    <row r="22" spans="1:26" ht="12.75" customHeight="1">
      <c r="A22" s="5"/>
      <c r="B22" s="19" t="s">
        <v>137</v>
      </c>
      <c r="C22" s="426" t="s">
        <v>838</v>
      </c>
      <c r="D22" s="314"/>
      <c r="E22" s="314"/>
      <c r="F22" s="314"/>
      <c r="G22" s="314"/>
      <c r="H22" s="315"/>
      <c r="I22" s="19">
        <v>206</v>
      </c>
      <c r="J22" s="19">
        <v>80</v>
      </c>
      <c r="K22" s="19">
        <f>I22+J22</f>
        <v>286</v>
      </c>
      <c r="L22" s="1"/>
      <c r="M22" s="1"/>
      <c r="N22" s="1"/>
      <c r="O22" s="1"/>
      <c r="P22" s="1"/>
      <c r="Q22" s="1"/>
      <c r="R22" s="1"/>
      <c r="S22" s="1"/>
      <c r="T22" s="1"/>
      <c r="U22" s="1"/>
      <c r="V22" s="1"/>
      <c r="W22" s="1"/>
      <c r="X22" s="1"/>
      <c r="Y22" s="1"/>
      <c r="Z22" s="1"/>
    </row>
    <row r="23" spans="1:26" ht="12.75" customHeight="1">
      <c r="A23" s="5"/>
      <c r="B23" s="19" t="s">
        <v>138</v>
      </c>
      <c r="C23" s="426" t="s">
        <v>839</v>
      </c>
      <c r="D23" s="314"/>
      <c r="E23" s="314"/>
      <c r="F23" s="314"/>
      <c r="G23" s="314"/>
      <c r="H23" s="315"/>
      <c r="I23" s="19">
        <v>351</v>
      </c>
      <c r="J23" s="19">
        <v>302</v>
      </c>
      <c r="K23" s="19">
        <f t="shared" ref="K23:K26" si="0">I23+J23</f>
        <v>653</v>
      </c>
      <c r="L23" s="1"/>
      <c r="M23" s="1"/>
      <c r="N23" s="1"/>
      <c r="O23" s="1"/>
      <c r="P23" s="1"/>
      <c r="Q23" s="1"/>
      <c r="R23" s="1"/>
      <c r="S23" s="1"/>
      <c r="T23" s="1"/>
      <c r="U23" s="1"/>
      <c r="V23" s="1"/>
      <c r="W23" s="1"/>
      <c r="X23" s="1"/>
      <c r="Y23" s="1"/>
      <c r="Z23" s="1"/>
    </row>
    <row r="24" spans="1:26" ht="12.75" customHeight="1">
      <c r="A24" s="5"/>
      <c r="B24" s="19" t="s">
        <v>140</v>
      </c>
      <c r="C24" s="426" t="s">
        <v>840</v>
      </c>
      <c r="D24" s="314"/>
      <c r="E24" s="314"/>
      <c r="F24" s="314"/>
      <c r="G24" s="314"/>
      <c r="H24" s="315"/>
      <c r="I24" s="19">
        <v>323</v>
      </c>
      <c r="J24" s="19">
        <v>158</v>
      </c>
      <c r="K24" s="19">
        <f t="shared" si="0"/>
        <v>481</v>
      </c>
      <c r="L24" s="1"/>
      <c r="M24" s="1"/>
      <c r="N24" s="1"/>
      <c r="O24" s="1"/>
      <c r="P24" s="1"/>
      <c r="Q24" s="1"/>
      <c r="R24" s="1"/>
      <c r="S24" s="1"/>
      <c r="T24" s="1"/>
      <c r="U24" s="1"/>
      <c r="V24" s="1"/>
      <c r="W24" s="1"/>
      <c r="X24" s="1"/>
      <c r="Y24" s="1"/>
      <c r="Z24" s="1"/>
    </row>
    <row r="25" spans="1:26" ht="14.25" customHeight="1">
      <c r="A25" s="5"/>
      <c r="B25" s="19" t="s">
        <v>142</v>
      </c>
      <c r="C25" s="426" t="s">
        <v>1112</v>
      </c>
      <c r="D25" s="314"/>
      <c r="E25" s="314"/>
      <c r="F25" s="314"/>
      <c r="G25" s="314"/>
      <c r="H25" s="315"/>
      <c r="I25" s="19">
        <v>29</v>
      </c>
      <c r="J25" s="19">
        <v>8</v>
      </c>
      <c r="K25" s="19">
        <f t="shared" si="0"/>
        <v>37</v>
      </c>
      <c r="L25" s="1"/>
      <c r="M25" s="1"/>
      <c r="N25" s="1"/>
      <c r="O25" s="1"/>
      <c r="P25" s="1"/>
      <c r="Q25" s="1"/>
      <c r="R25" s="1"/>
      <c r="S25" s="1"/>
      <c r="T25" s="1"/>
      <c r="U25" s="1"/>
      <c r="V25" s="1"/>
      <c r="W25" s="1"/>
      <c r="X25" s="1"/>
      <c r="Y25" s="1"/>
      <c r="Z25" s="1"/>
    </row>
    <row r="26" spans="1:26" ht="12" customHeight="1">
      <c r="A26" s="5"/>
      <c r="B26" s="19" t="s">
        <v>144</v>
      </c>
      <c r="C26" s="426" t="s">
        <v>841</v>
      </c>
      <c r="D26" s="314"/>
      <c r="E26" s="314"/>
      <c r="F26" s="314"/>
      <c r="G26" s="314"/>
      <c r="H26" s="315"/>
      <c r="I26" s="19">
        <v>564</v>
      </c>
      <c r="J26" s="19">
        <v>139</v>
      </c>
      <c r="K26" s="19">
        <f t="shared" si="0"/>
        <v>703</v>
      </c>
      <c r="L26" s="1"/>
      <c r="M26" s="1"/>
      <c r="N26" s="1"/>
      <c r="O26" s="1"/>
      <c r="P26" s="1"/>
      <c r="Q26" s="1"/>
      <c r="R26" s="1"/>
      <c r="S26" s="1"/>
      <c r="T26" s="1"/>
      <c r="U26" s="1"/>
      <c r="V26" s="1"/>
      <c r="W26" s="1"/>
      <c r="X26" s="1"/>
      <c r="Y26" s="1"/>
      <c r="Z26" s="1"/>
    </row>
    <row r="27" spans="1:26" ht="26.25" customHeight="1">
      <c r="A27" s="5"/>
      <c r="B27" s="19" t="s">
        <v>145</v>
      </c>
      <c r="C27" s="426" t="s">
        <v>842</v>
      </c>
      <c r="D27" s="314"/>
      <c r="E27" s="314"/>
      <c r="F27" s="314"/>
      <c r="G27" s="314"/>
      <c r="H27" s="315"/>
      <c r="I27" s="19">
        <v>110</v>
      </c>
      <c r="J27" s="19"/>
      <c r="K27" s="19"/>
      <c r="L27" s="1"/>
      <c r="M27" s="1"/>
      <c r="N27" s="1"/>
      <c r="O27" s="1"/>
      <c r="P27" s="1"/>
      <c r="Q27" s="1"/>
      <c r="R27" s="1"/>
      <c r="S27" s="1"/>
      <c r="T27" s="1"/>
      <c r="U27" s="1"/>
      <c r="V27" s="1"/>
      <c r="W27" s="1"/>
      <c r="X27" s="1"/>
      <c r="Y27" s="1"/>
      <c r="Z27" s="1"/>
    </row>
    <row r="28" spans="1:26" ht="12.75" customHeight="1">
      <c r="A28" s="5"/>
      <c r="B28" s="19" t="s">
        <v>147</v>
      </c>
      <c r="C28" s="426" t="s">
        <v>843</v>
      </c>
      <c r="D28" s="314"/>
      <c r="E28" s="314"/>
      <c r="F28" s="314"/>
      <c r="G28" s="314"/>
      <c r="H28" s="315"/>
      <c r="I28" s="19"/>
      <c r="J28" s="19"/>
      <c r="K28" s="19"/>
      <c r="L28" s="1"/>
      <c r="M28" s="1"/>
      <c r="N28" s="1"/>
      <c r="O28" s="1"/>
      <c r="P28" s="1"/>
      <c r="Q28" s="1"/>
      <c r="R28" s="1"/>
      <c r="S28" s="1"/>
      <c r="T28" s="1"/>
      <c r="U28" s="1"/>
      <c r="V28" s="1"/>
      <c r="W28" s="1"/>
      <c r="X28" s="1"/>
      <c r="Y28" s="1"/>
      <c r="Z28" s="1"/>
    </row>
    <row r="29" spans="1:26" ht="25.5" customHeight="1">
      <c r="A29" s="5"/>
      <c r="B29" s="19" t="s">
        <v>702</v>
      </c>
      <c r="C29" s="426" t="s">
        <v>844</v>
      </c>
      <c r="D29" s="314"/>
      <c r="E29" s="314"/>
      <c r="F29" s="314"/>
      <c r="G29" s="314"/>
      <c r="H29" s="315"/>
      <c r="I29" s="19"/>
      <c r="J29" s="19"/>
      <c r="K29" s="19"/>
      <c r="L29" s="1"/>
      <c r="M29" s="1"/>
      <c r="N29" s="1"/>
      <c r="O29" s="1"/>
      <c r="P29" s="1"/>
      <c r="Q29" s="1"/>
      <c r="R29" s="1"/>
      <c r="S29" s="1"/>
      <c r="T29" s="1"/>
      <c r="U29" s="1"/>
      <c r="V29" s="1"/>
      <c r="W29" s="1"/>
      <c r="X29" s="1"/>
      <c r="Y29" s="1"/>
      <c r="Z29" s="1"/>
    </row>
    <row r="30" spans="1:26" ht="25.5" customHeight="1">
      <c r="A30" s="5"/>
      <c r="B30" s="19" t="s">
        <v>704</v>
      </c>
      <c r="C30" s="426" t="s">
        <v>845</v>
      </c>
      <c r="D30" s="314"/>
      <c r="E30" s="314"/>
      <c r="F30" s="314"/>
      <c r="G30" s="314"/>
      <c r="H30" s="315"/>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50" t="s">
        <v>847</v>
      </c>
      <c r="C32" s="311"/>
      <c r="D32" s="311"/>
      <c r="E32" s="311"/>
      <c r="F32" s="311"/>
      <c r="G32" s="311"/>
      <c r="H32" s="311"/>
      <c r="I32" s="311"/>
      <c r="J32" s="311"/>
      <c r="K32" s="311"/>
      <c r="L32" s="1"/>
      <c r="M32" s="1"/>
      <c r="N32" s="1"/>
      <c r="O32" s="1"/>
      <c r="P32" s="1"/>
      <c r="Q32" s="1"/>
      <c r="R32" s="1"/>
      <c r="S32" s="1"/>
      <c r="T32" s="1"/>
      <c r="U32" s="1"/>
      <c r="V32" s="1"/>
      <c r="W32" s="1"/>
      <c r="X32" s="1"/>
      <c r="Y32" s="1"/>
      <c r="Z32" s="1"/>
    </row>
    <row r="33" spans="1:26" ht="54.75" customHeight="1">
      <c r="A33" s="1"/>
      <c r="B33" s="310" t="s">
        <v>848</v>
      </c>
      <c r="C33" s="311"/>
      <c r="D33" s="311"/>
      <c r="E33" s="311"/>
      <c r="F33" s="311"/>
      <c r="G33" s="311"/>
      <c r="H33" s="311"/>
      <c r="I33" s="311"/>
      <c r="J33" s="311"/>
      <c r="K33" s="311"/>
      <c r="L33" s="1"/>
      <c r="M33" s="1"/>
      <c r="N33" s="1"/>
      <c r="O33" s="1"/>
      <c r="P33" s="1"/>
      <c r="Q33" s="1"/>
      <c r="R33" s="1"/>
      <c r="S33" s="1"/>
      <c r="T33" s="1"/>
      <c r="U33" s="1"/>
      <c r="V33" s="1"/>
      <c r="W33" s="1"/>
      <c r="X33" s="1"/>
      <c r="Y33" s="1"/>
      <c r="Z33" s="1"/>
    </row>
    <row r="34" spans="1:26" ht="12.75" customHeight="1">
      <c r="A34" s="1"/>
      <c r="B34" s="310" t="s">
        <v>849</v>
      </c>
      <c r="C34" s="311"/>
      <c r="D34" s="311"/>
      <c r="E34" s="311"/>
      <c r="F34" s="311"/>
      <c r="G34" s="311"/>
      <c r="H34" s="311"/>
      <c r="I34" s="311"/>
      <c r="J34" s="311"/>
      <c r="K34" s="31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5"/>
      <c r="B36" s="422" t="s">
        <v>850</v>
      </c>
      <c r="C36" s="314"/>
      <c r="D36" s="314"/>
      <c r="E36" s="314"/>
      <c r="F36" s="315"/>
      <c r="G36" s="195">
        <v>16</v>
      </c>
      <c r="H36" s="263" t="s">
        <v>851</v>
      </c>
      <c r="I36" s="31" t="s">
        <v>852</v>
      </c>
      <c r="J36" s="19">
        <v>12490</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854</v>
      </c>
      <c r="J37" s="19">
        <v>792</v>
      </c>
      <c r="K37" s="31" t="s">
        <v>855</v>
      </c>
      <c r="L37" s="31"/>
      <c r="M37" s="31"/>
      <c r="N37" s="31"/>
      <c r="O37" s="31"/>
      <c r="P37" s="31"/>
      <c r="Q37" s="31"/>
      <c r="R37" s="31"/>
      <c r="S37" s="31"/>
      <c r="T37" s="31"/>
      <c r="U37" s="31"/>
      <c r="V37" s="31"/>
      <c r="W37" s="31"/>
      <c r="X37" s="31"/>
      <c r="Y37" s="31"/>
      <c r="Z37" s="31"/>
    </row>
    <row r="38" spans="1:26" ht="16.5" customHeight="1">
      <c r="A38" s="255" t="s">
        <v>856</v>
      </c>
      <c r="B38" s="350" t="s">
        <v>857</v>
      </c>
      <c r="C38" s="311"/>
      <c r="D38" s="311"/>
      <c r="E38" s="311"/>
      <c r="F38" s="311"/>
      <c r="G38" s="311"/>
      <c r="H38" s="311"/>
      <c r="I38" s="311"/>
      <c r="J38" s="311"/>
      <c r="K38" s="311"/>
      <c r="L38" s="1"/>
      <c r="M38" s="1"/>
      <c r="N38" s="1"/>
      <c r="O38" s="1"/>
      <c r="P38" s="1"/>
      <c r="Q38" s="1"/>
      <c r="R38" s="1"/>
      <c r="S38" s="1"/>
      <c r="T38" s="1"/>
      <c r="U38" s="1"/>
      <c r="V38" s="1"/>
      <c r="W38" s="1"/>
      <c r="X38" s="1"/>
      <c r="Y38" s="1"/>
      <c r="Z38" s="1"/>
    </row>
    <row r="39" spans="1:26" ht="27" customHeight="1">
      <c r="A39" s="5"/>
      <c r="B39" s="310" t="s">
        <v>858</v>
      </c>
      <c r="C39" s="311"/>
      <c r="D39" s="311"/>
      <c r="E39" s="311"/>
      <c r="F39" s="311"/>
      <c r="G39" s="311"/>
      <c r="H39" s="311"/>
      <c r="I39" s="311"/>
      <c r="J39" s="311"/>
      <c r="K39" s="311"/>
      <c r="L39" s="1"/>
      <c r="M39" s="1"/>
      <c r="N39" s="1"/>
      <c r="O39" s="1"/>
      <c r="P39" s="1"/>
      <c r="Q39" s="1"/>
      <c r="R39" s="1"/>
      <c r="S39" s="1"/>
      <c r="T39" s="1"/>
      <c r="U39" s="1"/>
      <c r="V39" s="1"/>
      <c r="W39" s="1"/>
      <c r="X39" s="1"/>
      <c r="Y39" s="1"/>
      <c r="Z39" s="1"/>
    </row>
    <row r="40" spans="1:26" ht="27" customHeight="1">
      <c r="A40" s="5"/>
      <c r="B40" s="321" t="s">
        <v>859</v>
      </c>
      <c r="C40" s="311"/>
      <c r="D40" s="311"/>
      <c r="E40" s="311"/>
      <c r="F40" s="311"/>
      <c r="G40" s="311"/>
      <c r="H40" s="311"/>
      <c r="I40" s="311"/>
      <c r="J40" s="311"/>
      <c r="K40" s="311"/>
      <c r="L40" s="1"/>
      <c r="M40" s="1"/>
      <c r="N40" s="1"/>
      <c r="O40" s="1"/>
      <c r="P40" s="1"/>
      <c r="Q40" s="1"/>
      <c r="R40" s="1"/>
      <c r="S40" s="1"/>
      <c r="T40" s="1"/>
      <c r="U40" s="1"/>
      <c r="V40" s="1"/>
      <c r="W40" s="1"/>
      <c r="X40" s="1"/>
      <c r="Y40" s="1"/>
      <c r="Z40" s="1"/>
    </row>
    <row r="41" spans="1:26" ht="111.75" customHeight="1">
      <c r="A41" s="5"/>
      <c r="B41" s="423" t="s">
        <v>860</v>
      </c>
      <c r="C41" s="311"/>
      <c r="D41" s="311"/>
      <c r="E41" s="311"/>
      <c r="F41" s="311"/>
      <c r="G41" s="311"/>
      <c r="H41" s="311"/>
      <c r="I41" s="311"/>
      <c r="J41" s="311"/>
      <c r="K41" s="311"/>
      <c r="L41" s="1"/>
      <c r="M41" s="1"/>
      <c r="N41" s="1"/>
      <c r="O41" s="1"/>
      <c r="P41" s="1"/>
      <c r="Q41" s="1"/>
      <c r="R41" s="1"/>
      <c r="S41" s="1"/>
      <c r="T41" s="1"/>
      <c r="U41" s="1"/>
      <c r="V41" s="1"/>
      <c r="W41" s="1"/>
      <c r="X41" s="1"/>
      <c r="Y41" s="1"/>
      <c r="Z41" s="1"/>
    </row>
    <row r="42" spans="1:26" ht="96.6" customHeight="1">
      <c r="A42" s="5"/>
      <c r="B42" s="423" t="s">
        <v>861</v>
      </c>
      <c r="C42" s="311"/>
      <c r="D42" s="311"/>
      <c r="E42" s="311"/>
      <c r="F42" s="311"/>
      <c r="G42" s="311"/>
      <c r="H42" s="311"/>
      <c r="I42" s="311"/>
      <c r="J42" s="311"/>
      <c r="K42" s="311"/>
      <c r="L42" s="1"/>
      <c r="M42" s="1"/>
      <c r="N42" s="1"/>
      <c r="O42" s="1"/>
      <c r="P42" s="1"/>
      <c r="Q42" s="1"/>
      <c r="R42" s="1"/>
      <c r="S42" s="1"/>
      <c r="T42" s="1"/>
      <c r="U42" s="1"/>
      <c r="V42" s="1"/>
      <c r="W42" s="1"/>
      <c r="X42" s="1"/>
      <c r="Y42" s="1"/>
      <c r="Z42" s="1"/>
    </row>
    <row r="43" spans="1:26" ht="54" customHeight="1">
      <c r="A43" s="5"/>
      <c r="B43" s="310" t="s">
        <v>862</v>
      </c>
      <c r="C43" s="311"/>
      <c r="D43" s="311"/>
      <c r="E43" s="311"/>
      <c r="F43" s="311"/>
      <c r="G43" s="311"/>
      <c r="H43" s="311"/>
      <c r="I43" s="311"/>
      <c r="J43" s="311"/>
      <c r="K43" s="311"/>
      <c r="L43" s="1"/>
      <c r="M43" s="1"/>
      <c r="N43" s="1"/>
      <c r="O43" s="1"/>
      <c r="P43" s="1"/>
      <c r="Q43" s="1"/>
      <c r="R43" s="1"/>
      <c r="S43" s="1"/>
      <c r="T43" s="1"/>
      <c r="U43" s="1"/>
      <c r="V43" s="1"/>
      <c r="W43" s="1"/>
      <c r="X43" s="1"/>
      <c r="Y43" s="1"/>
      <c r="Z43" s="1"/>
    </row>
    <row r="44" spans="1:26" ht="12.75" customHeight="1">
      <c r="A44" s="5"/>
      <c r="B44" s="264"/>
      <c r="C44" s="264"/>
      <c r="D44" s="264"/>
      <c r="E44" s="264"/>
      <c r="F44" s="264"/>
      <c r="G44" s="264"/>
      <c r="H44" s="264"/>
      <c r="I44" s="264"/>
      <c r="J44" s="264"/>
      <c r="K44" s="264"/>
      <c r="L44" s="1"/>
      <c r="M44" s="1"/>
      <c r="N44" s="1"/>
      <c r="O44" s="1"/>
      <c r="P44" s="1"/>
      <c r="Q44" s="1"/>
      <c r="R44" s="1"/>
      <c r="S44" s="1"/>
      <c r="T44" s="1"/>
      <c r="U44" s="1"/>
      <c r="V44" s="1"/>
      <c r="W44" s="1"/>
      <c r="X44" s="1"/>
      <c r="Y44" s="1"/>
      <c r="Z44" s="1"/>
    </row>
    <row r="45" spans="1:26" ht="12.75" customHeight="1">
      <c r="A45" s="5"/>
      <c r="B45" s="427" t="s">
        <v>863</v>
      </c>
      <c r="C45" s="311"/>
      <c r="D45" s="311"/>
      <c r="E45" s="311"/>
      <c r="F45" s="311"/>
      <c r="G45" s="311"/>
      <c r="H45" s="311"/>
      <c r="I45" s="311"/>
      <c r="J45" s="311"/>
      <c r="K45" s="31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4" t="s">
        <v>864</v>
      </c>
      <c r="C47" s="304"/>
      <c r="D47" s="304"/>
      <c r="E47" s="304"/>
      <c r="F47" s="304"/>
      <c r="G47" s="304"/>
      <c r="H47" s="304"/>
      <c r="I47" s="304"/>
      <c r="J47" s="304"/>
      <c r="K47" s="304"/>
      <c r="L47" s="1"/>
      <c r="M47" s="1"/>
      <c r="N47" s="1"/>
      <c r="O47" s="1"/>
      <c r="P47" s="1"/>
      <c r="Q47" s="1"/>
      <c r="R47" s="1"/>
      <c r="S47" s="1"/>
      <c r="T47" s="1"/>
      <c r="U47" s="1"/>
      <c r="V47" s="1"/>
      <c r="W47" s="1"/>
      <c r="X47" s="1"/>
      <c r="Y47" s="1"/>
      <c r="Z47" s="1"/>
    </row>
    <row r="48" spans="1:26" ht="12.75" customHeight="1">
      <c r="A48" s="5"/>
      <c r="B48" s="421"/>
      <c r="C48" s="315"/>
      <c r="D48" s="265" t="s">
        <v>865</v>
      </c>
      <c r="E48" s="265" t="s">
        <v>866</v>
      </c>
      <c r="F48" s="265" t="s">
        <v>867</v>
      </c>
      <c r="G48" s="265" t="s">
        <v>868</v>
      </c>
      <c r="H48" s="265" t="s">
        <v>869</v>
      </c>
      <c r="I48" s="265" t="s">
        <v>870</v>
      </c>
      <c r="J48" s="265" t="s">
        <v>871</v>
      </c>
      <c r="K48" s="265" t="s">
        <v>420</v>
      </c>
      <c r="L48" s="1"/>
      <c r="M48" s="1"/>
      <c r="N48" s="1"/>
      <c r="O48" s="1"/>
      <c r="P48" s="1"/>
      <c r="Q48" s="1"/>
      <c r="R48" s="1"/>
      <c r="S48" s="1"/>
      <c r="T48" s="1"/>
      <c r="U48" s="1"/>
      <c r="V48" s="1"/>
      <c r="W48" s="1"/>
      <c r="X48" s="1"/>
      <c r="Y48" s="1"/>
      <c r="Z48" s="1"/>
    </row>
    <row r="49" spans="1:26" ht="26.25" customHeight="1">
      <c r="A49" s="5"/>
      <c r="B49" s="425" t="s">
        <v>872</v>
      </c>
      <c r="C49" s="355"/>
      <c r="D49" s="19">
        <v>159</v>
      </c>
      <c r="E49" s="19">
        <v>479</v>
      </c>
      <c r="F49" s="19">
        <v>516</v>
      </c>
      <c r="G49" s="19">
        <v>330</v>
      </c>
      <c r="H49" s="19">
        <v>89</v>
      </c>
      <c r="I49" s="19">
        <v>69</v>
      </c>
      <c r="J49" s="19">
        <v>41</v>
      </c>
      <c r="K49" s="19">
        <f>SUM(D49:J49)</f>
        <v>1683</v>
      </c>
      <c r="L49" s="1"/>
      <c r="M49" s="1"/>
      <c r="N49" s="1"/>
      <c r="O49" s="1"/>
      <c r="P49" s="1"/>
      <c r="Q49" s="1"/>
      <c r="R49" s="1"/>
      <c r="S49" s="1"/>
      <c r="T49" s="1"/>
      <c r="U49" s="1"/>
      <c r="V49" s="1"/>
      <c r="W49" s="1"/>
      <c r="X49" s="1"/>
      <c r="Y49" s="1"/>
      <c r="Z49" s="1"/>
    </row>
    <row r="50" spans="1:26" ht="12.75" customHeight="1">
      <c r="A50" s="1"/>
      <c r="B50" s="398"/>
      <c r="C50" s="31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1"/>
      <c r="C51" s="315"/>
      <c r="D51" s="265" t="s">
        <v>865</v>
      </c>
      <c r="E51" s="265" t="s">
        <v>866</v>
      </c>
      <c r="F51" s="265" t="s">
        <v>867</v>
      </c>
      <c r="G51" s="265" t="s">
        <v>868</v>
      </c>
      <c r="H51" s="265" t="s">
        <v>869</v>
      </c>
      <c r="I51" s="265" t="s">
        <v>870</v>
      </c>
      <c r="J51" s="265" t="s">
        <v>871</v>
      </c>
      <c r="K51" s="265" t="s">
        <v>420</v>
      </c>
      <c r="L51" s="1"/>
      <c r="M51" s="1"/>
      <c r="N51" s="1"/>
      <c r="O51" s="1"/>
      <c r="P51" s="1"/>
      <c r="Q51" s="1"/>
      <c r="R51" s="1"/>
      <c r="S51" s="1"/>
      <c r="T51" s="1"/>
      <c r="U51" s="1"/>
      <c r="V51" s="1"/>
      <c r="W51" s="1"/>
      <c r="X51" s="1"/>
      <c r="Y51" s="1"/>
      <c r="Z51" s="1"/>
    </row>
    <row r="52" spans="1:26" ht="26.25" customHeight="1">
      <c r="A52" s="5"/>
      <c r="B52" s="421" t="s">
        <v>873</v>
      </c>
      <c r="C52" s="315"/>
      <c r="D52" s="19">
        <v>197</v>
      </c>
      <c r="E52" s="19">
        <v>111</v>
      </c>
      <c r="F52" s="19">
        <v>117</v>
      </c>
      <c r="G52" s="19">
        <v>30</v>
      </c>
      <c r="H52" s="19">
        <v>2</v>
      </c>
      <c r="I52" s="19"/>
      <c r="J52" s="19"/>
      <c r="K52" s="19">
        <f>SUM(D52:J52)</f>
        <v>457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2021-2022</oddHeader>
    <oddFooter>&amp;LCDS-I&amp;C &amp;RPage &amp;P</oddFooter>
  </headerFooter>
  <rowBreaks count="1" manualBreakCount="1">
    <brk id="1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'CDS-B'!Print_Area</vt:lpstr>
      <vt:lpstr>'CDS-C'!Print_Area</vt:lpstr>
      <vt:lpstr>'CDS-D'!Print_Area</vt:lpstr>
      <vt:lpstr>'CDS-E'!Print_Area</vt:lpstr>
      <vt:lpstr>'CDS-F'!Print_Area</vt:lpstr>
      <vt:lpstr>'CDS-G'!Print_Area</vt:lpstr>
      <vt:lpstr>'CDS-H'!Print_Area</vt:lpstr>
      <vt:lpstr>'CDS-I'!Print_Area</vt:lpstr>
      <vt:lpstr>'CDS-J'!Print_Area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Awat O Osman</cp:lastModifiedBy>
  <cp:lastPrinted>2023-04-27T17:42:38Z</cp:lastPrinted>
  <dcterms:created xsi:type="dcterms:W3CDTF">2022-10-17T19:14:16Z</dcterms:created>
  <dcterms:modified xsi:type="dcterms:W3CDTF">2024-03-13T17:15:14Z</dcterms:modified>
</cp:coreProperties>
</file>